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C:\Users\zaisei\Downloads\1.財政課HP\zaisei homepage\"/>
    </mc:Choice>
  </mc:AlternateContent>
  <xr:revisionPtr revIDLastSave="0" documentId="13_ncr:1_{D54B1BF9-1779-4C63-8FC6-8D1605F68E7E}" xr6:coauthVersionLast="47" xr6:coauthVersionMax="47" xr10:uidLastSave="{00000000-0000-0000-0000-000000000000}"/>
  <bookViews>
    <workbookView xWindow="-110" yWindow="-110" windowWidth="19420" windowHeight="116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G36" i="10" l="1"/>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BE37" i="10"/>
  <c r="AM37" i="10"/>
  <c r="C37" i="10"/>
  <c r="AM36" i="10"/>
  <c r="C36" i="10"/>
  <c r="AM35" i="10"/>
  <c r="AM34" i="10"/>
  <c r="C34" i="10"/>
  <c r="C35" i="10" s="1"/>
  <c r="U34" i="10" l="1"/>
  <c r="U35" i="10" s="1"/>
  <c r="U36" i="10" s="1"/>
  <c r="U37" i="10" s="1"/>
  <c r="BE34" i="10"/>
  <c r="BE35" i="10" s="1"/>
  <c r="BE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CO34" i="10" l="1"/>
  <c r="CO35" i="10" s="1"/>
  <c r="CO36" i="10" s="1"/>
  <c r="CO37" i="10" s="1"/>
</calcChain>
</file>

<file path=xl/sharedStrings.xml><?xml version="1.0" encoding="utf-8"?>
<sst xmlns="http://schemas.openxmlformats.org/spreadsheetml/2006/main" count="1130" uniqueCount="607">
  <si>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</si>
  <si>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</si>
  <si>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</si>
  <si>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</si>
  <si>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</si>
  <si>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</si>
  <si>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</si>
  <si>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</si>
  <si>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</si>
  <si>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</si>
  <si>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</si>
  <si>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</si>
  <si>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</si>
  <si>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</si>
  <si>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</si>
  <si>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</si>
  <si>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</si>
  <si>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</si>
  <si>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</si>
  <si>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</si>
  <si>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</si>
  <si>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</si>
  <si>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</si>
  <si>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</si>
  <si>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</si>
  <si>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</si>
  <si>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</si>
  <si>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</si>
  <si>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</si>
  <si>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</si>
  <si>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</si>
  <si>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</si>
  <si>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</si>
  <si>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</si>
  <si>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</si>
  <si>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</si>
  <si>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</si>
  <si>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</si>
  <si>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</si>
  <si>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</si>
  <si>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</si>
  <si>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</si>
  <si>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</si>
  <si>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</si>
  <si>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</si>
  <si>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</si>
  <si>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</si>
  <si>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</si>
  <si>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</si>
  <si>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</si>
  <si>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</si>
  <si>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</si>
  <si>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</si>
  <si>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</si>
  <si>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</si>
  <si>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</si>
  <si>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</si>
  <si>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</si>
  <si>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</si>
  <si>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</si>
  <si>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</si>
  <si>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</si>
  <si>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</si>
  <si>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</si>
  <si>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</si>
  <si>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</si>
  <si>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</si>
  <si>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</si>
  <si>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</si>
  <si>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</si>
  <si>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</si>
  <si>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</si>
  <si>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</si>
  <si>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</si>
  <si>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</si>
  <si>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</si>
  <si>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</si>
  <si>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</si>
  <si>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</si>
  <si>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</si>
  <si>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</si>
  <si>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</si>
  <si>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</si>
  <si>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</si>
  <si>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</si>
  <si>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Ⅰ－３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</si>
  <si>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</si>
  <si>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</si>
  <si>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</si>
  <si>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</si>
  <si>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</si>
  <si>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</si>
  <si>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</si>
  <si>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</si>
  <si>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</si>
  <si>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</si>
  <si>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</si>
  <si>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</si>
  <si>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境港市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</si>
  <si>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</si>
  <si>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</si>
  <si>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</si>
  <si>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</si>
  <si>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</si>
  <si>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</si>
  <si>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</si>
  <si>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</si>
  <si>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</si>
  <si>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</si>
  <si>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</si>
  <si>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</si>
  <si>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</si>
  <si>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</si>
  <si>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</si>
  <si>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</si>
  <si>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</si>
  <si>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</si>
  <si>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</si>
  <si>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</si>
  <si>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</si>
  <si>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</si>
  <si>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</si>
  <si>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</si>
  <si>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</si>
  <si>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</si>
  <si>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</si>
  <si>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</si>
  <si>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</si>
  <si>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</si>
  <si>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</si>
  <si>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</si>
  <si>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</si>
  <si>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</si>
  <si>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</si>
  <si>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</si>
  <si>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</si>
  <si>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</si>
  <si>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</si>
  <si>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</si>
  <si>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</si>
  <si>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</si>
  <si>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</si>
  <si>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</si>
  <si>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</si>
  <si>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</si>
  <si>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</si>
  <si>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</si>
  <si>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</si>
  <si>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</si>
  <si>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</si>
  <si>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</si>
  <si>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</si>
  <si>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</si>
  <si>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</si>
  <si>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</si>
  <si>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</si>
  <si>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</si>
  <si>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</si>
  <si>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</si>
  <si>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</si>
  <si>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</si>
  <si>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</si>
  <si>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</si>
  <si>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</si>
  <si>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</si>
  <si>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</si>
  <si>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</si>
  <si>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</si>
  <si>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</si>
  <si>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</si>
  <si>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</si>
  <si>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</si>
  <si>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</si>
  <si>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</si>
  <si>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</si>
  <si>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</si>
  <si>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</si>
  <si>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</si>
  <si>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</si>
  <si>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</si>
  <si>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</si>
  <si>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</si>
  <si>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</si>
  <si>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</si>
  <si>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</si>
  <si>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</si>
  <si>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</si>
  <si>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</si>
  <si>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</si>
  <si>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</si>
  <si>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</si>
  <si>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</si>
  <si>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</si>
  <si>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</si>
  <si>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</si>
  <si>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</si>
  <si>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</si>
  <si>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</si>
  <si>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</si>
  <si>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</si>
  <si>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</si>
  <si>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</si>
  <si>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</si>
  <si>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</si>
  <si>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</si>
  <si>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</si>
  <si>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</si>
  <si>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</si>
  <si>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</si>
  <si>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</si>
  <si>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</si>
  <si>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</si>
  <si>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</si>
  <si>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鳥取県境港市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</si>
  <si>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</si>
  <si>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</si>
  <si>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</si>
  <si>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</si>
  <si>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</si>
  <si>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</si>
  <si>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</si>
  <si>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</si>
  <si>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</si>
  <si>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</si>
  <si>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</si>
  <si>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</si>
  <si>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</si>
  <si>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</si>
  <si>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</si>
  <si>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</si>
  <si>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</si>
  <si>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</si>
  <si>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</si>
  <si>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</si>
  <si>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</si>
  <si>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</si>
  <si>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</si>
  <si>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</si>
  <si>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</si>
  <si>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</si>
  <si>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</si>
  <si>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</si>
  <si>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</si>
  <si>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</si>
  <si>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</si>
  <si>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</si>
  <si>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</si>
  <si>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</si>
  <si>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</si>
  <si>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</si>
  <si>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</si>
  <si>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</si>
  <si>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</si>
  <si>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</si>
  <si>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</si>
  <si>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</si>
  <si>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</si>
  <si>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</si>
  <si>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</si>
  <si>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</si>
  <si>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</si>
  <si>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</si>
  <si>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</si>
  <si>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</si>
  <si>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</si>
  <si>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</si>
  <si>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</si>
  <si>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</si>
  <si>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</si>
  <si>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</si>
  <si>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</si>
  <si>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</si>
  <si>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</si>
  <si>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</si>
  <si>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</si>
  <si>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</si>
  <si>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</si>
  <si>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</si>
  <si>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</si>
  <si>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</si>
  <si>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</si>
  <si>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</si>
  <si>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</si>
  <si>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</si>
  <si>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</si>
  <si>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</si>
  <si>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</si>
  <si>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</si>
  <si>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</si>
  <si>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</si>
  <si>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</si>
  <si>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</si>
  <si>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</si>
  <si>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</si>
  <si>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</si>
  <si>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</si>
  <si>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</si>
  <si>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</si>
  <si>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</si>
  <si>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</si>
  <si>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</si>
  <si>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</si>
  <si>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</si>
  <si>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</si>
  <si>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</si>
  <si>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</si>
  <si>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</si>
  <si>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</si>
  <si>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</si>
  <si>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</si>
  <si>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</si>
  <si>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</si>
  <si>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</si>
  <si>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</si>
  <si>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</si>
  <si>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</si>
  <si>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</si>
  <si>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</si>
  <si>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</si>
  <si>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</si>
  <si>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</si>
  <si>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</si>
  <si>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</si>
  <si>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</si>
  <si>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</si>
  <si>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</si>
  <si>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</si>
  <si>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</si>
  <si>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</si>
  <si>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</si>
  <si>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</si>
  <si>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</si>
  <si>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</si>
  <si>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</si>
  <si>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</si>
  <si>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</si>
  <si>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</si>
  <si>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</si>
  <si>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</si>
  <si>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</si>
  <si>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</si>
  <si>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</si>
  <si>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</si>
  <si>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</si>
  <si>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</si>
  <si>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</si>
  <si>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</si>
  <si>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</si>
  <si>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</si>
  <si>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</si>
  <si>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</si>
  <si>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</si>
  <si>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</si>
  <si>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</si>
  <si>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</si>
  <si>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</si>
  <si>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</si>
  <si>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</si>
  <si>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</si>
  <si>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</si>
  <si>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</si>
  <si>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</si>
  <si>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</si>
  <si>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</si>
  <si>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</si>
  <si>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</si>
  <si>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</si>
  <si>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鳥取県境港市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</si>
  <si>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</si>
  <si>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</si>
  <si>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</si>
  <si>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</si>
  <si>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</si>
  <si>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</si>
  <si>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</si>
  <si>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</si>
  <si>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</si>
  <si>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</si>
  <si>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</si>
  <si>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</si>
  <si>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</si>
  <si>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</si>
  <si>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</si>
  <si>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</si>
  <si>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</si>
  <si>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</si>
  <si>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</si>
  <si>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</si>
  <si>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高齢者住宅整備資金貸付事業費特別会計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</si>
  <si>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</si>
  <si>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</si>
  <si>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</si>
  <si>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</si>
  <si>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</si>
  <si>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</si>
  <si>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</si>
  <si>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</si>
  <si>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</si>
  <si>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</si>
  <si>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</si>
  <si>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</si>
  <si>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</si>
  <si>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国民健康保険費特別会計</t>
    <phoneticPr fontId="5"/>
  </si>
  <si>
    <t>介護保険費特別会計</t>
    <phoneticPr fontId="5"/>
  </si>
  <si>
    <t>後期高齢者医療費特別会計</t>
    <phoneticPr fontId="5"/>
  </si>
  <si>
    <t>駐車場費特別会計</t>
    <phoneticPr fontId="5"/>
  </si>
  <si>
    <t>市場事業費特別会計</t>
    <phoneticPr fontId="5"/>
  </si>
  <si>
    <t>下水道事業費特別会計</t>
    <phoneticPr fontId="5"/>
  </si>
  <si>
    <t>土地区画整理費特別会計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</si>
  <si>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</si>
  <si>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</si>
  <si>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</si>
  <si>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</si>
  <si>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</si>
  <si>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</si>
  <si>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</si>
  <si>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</si>
  <si>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</si>
  <si>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</si>
  <si>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</si>
  <si>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</si>
  <si>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</si>
  <si>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</si>
  <si>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</si>
  <si>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</si>
  <si>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</si>
  <si>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</si>
  <si>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</si>
  <si>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</si>
  <si>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</si>
  <si>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</si>
  <si>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</si>
  <si>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</si>
  <si>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</si>
  <si>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</si>
  <si>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</si>
  <si>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</si>
  <si>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</si>
  <si>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</si>
  <si>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</si>
  <si>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</si>
  <si>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</si>
  <si>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</si>
  <si>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</si>
  <si>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</si>
  <si>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</si>
  <si>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</si>
  <si>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</si>
  <si>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</si>
  <si>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</si>
  <si>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</si>
  <si>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</si>
  <si>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</si>
  <si>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</si>
  <si>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</si>
  <si>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</si>
  <si>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</si>
  <si>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</si>
  <si>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</si>
  <si>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</si>
  <si>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</si>
  <si>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</si>
  <si>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</si>
  <si>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</si>
  <si>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</si>
  <si>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</si>
  <si>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</si>
  <si>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後期高齢者医療費特別会計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</si>
  <si>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</si>
  <si>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</si>
  <si>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</si>
  <si>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</si>
  <si>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</si>
  <si>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</si>
  <si>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</si>
  <si>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</si>
  <si>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</si>
  <si>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</si>
  <si>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</si>
  <si>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</si>
  <si>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</si>
  <si>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</si>
  <si>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</si>
  <si>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</si>
  <si>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</si>
  <si>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</si>
  <si>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</si>
  <si>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</si>
  <si>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</si>
  <si>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</si>
  <si>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</si>
  <si>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</si>
  <si>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</si>
  <si>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</si>
  <si>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</si>
  <si>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</si>
  <si>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</si>
  <si>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</si>
  <si>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</si>
  <si>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</si>
  <si>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</si>
  <si>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</si>
  <si>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</si>
  <si>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</si>
  <si>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</si>
  <si>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</si>
  <si>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</si>
  <si>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</si>
  <si>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</si>
  <si>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</si>
  <si>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</si>
  <si>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</si>
  <si>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</si>
  <si>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</si>
  <si>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</si>
  <si>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</si>
  <si>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</si>
  <si>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</si>
  <si>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</si>
  <si>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</si>
  <si>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</si>
  <si>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</si>
  <si>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</si>
  <si>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</si>
  <si>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</si>
  <si>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</si>
  <si>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</si>
  <si>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</si>
  <si>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</si>
  <si>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</si>
  <si>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</si>
  <si>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</si>
  <si>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</si>
  <si>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</si>
  <si>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</si>
  <si>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</si>
  <si>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</si>
  <si>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</si>
  <si>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</si>
  <si>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</si>
  <si>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</si>
  <si>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</si>
  <si>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</si>
  <si>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</si>
  <si>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</si>
  <si>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</si>
  <si>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</si>
  <si>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</si>
  <si>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</si>
  <si>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</si>
  <si>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</si>
  <si>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</si>
  <si>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0.96</t>
  </si>
  <si>
    <t>▲ 0.45</t>
  </si>
  <si>
    <t>駐車場費特別会計</t>
  </si>
  <si>
    <t>▲ 2.10</t>
  </si>
  <si>
    <t>▲ 1.85</t>
  </si>
  <si>
    <t>▲ 1.46</t>
  </si>
  <si>
    <t>▲ 1.07</t>
  </si>
  <si>
    <t>▲ 0.85</t>
  </si>
  <si>
    <t>一般会計</t>
  </si>
  <si>
    <t>介護保険費特別会計</t>
  </si>
  <si>
    <t>国民健康保険費特別会計</t>
  </si>
  <si>
    <t>土地区画整理費特別会計</t>
  </si>
  <si>
    <t>▲ 0.65</t>
  </si>
  <si>
    <t>▲ 0.33</t>
  </si>
  <si>
    <t>▲ 0.21</t>
  </si>
  <si>
    <t>市場事業費特別会計</t>
  </si>
  <si>
    <t>高齢者住宅整備資金貸付事業費特別会計</t>
  </si>
  <si>
    <t>後期高齢者医療費特別会計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</si>
  <si>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</si>
  <si>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</si>
  <si>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</si>
  <si>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</si>
  <si>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</si>
  <si>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</si>
  <si>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</si>
  <si>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</si>
  <si>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魚と鬼太郎のまち境港ふるさと基金</t>
    <rPh sb="0" eb="1">
      <t>サカナ</t>
    </rPh>
    <rPh sb="2" eb="5">
      <t>キタロウ</t>
    </rPh>
    <rPh sb="8" eb="10">
      <t>サカイミナト</t>
    </rPh>
    <rPh sb="14" eb="16">
      <t>キキン</t>
    </rPh>
    <phoneticPr fontId="2"/>
  </si>
  <si>
    <t>水木しげる基金</t>
    <rPh sb="0" eb="2">
      <t>ミズキ</t>
    </rPh>
    <rPh sb="5" eb="7">
      <t>キキン</t>
    </rPh>
    <phoneticPr fontId="2"/>
  </si>
  <si>
    <t>職員退職手当基金</t>
    <rPh sb="0" eb="2">
      <t>ショクイン</t>
    </rPh>
    <rPh sb="2" eb="4">
      <t>タイショク</t>
    </rPh>
    <rPh sb="4" eb="6">
      <t>テアテ</t>
    </rPh>
    <rPh sb="6" eb="8">
      <t>キキン</t>
    </rPh>
    <phoneticPr fontId="2"/>
  </si>
  <si>
    <t>原子力防災対策基金</t>
    <rPh sb="0" eb="3">
      <t>ゲンシリョク</t>
    </rPh>
    <rPh sb="3" eb="5">
      <t>ボウサイ</t>
    </rPh>
    <rPh sb="5" eb="7">
      <t>タイサク</t>
    </rPh>
    <rPh sb="7" eb="9">
      <t>キキン</t>
    </rPh>
    <phoneticPr fontId="2"/>
  </si>
  <si>
    <t>公共下水道事業推進基金</t>
  </si>
  <si>
    <t>法非適用企業</t>
  </si>
  <si>
    <t>玉井斎場管理組合</t>
  </si>
  <si>
    <t>-</t>
    <phoneticPr fontId="2"/>
  </si>
  <si>
    <t>鳥取県西部広域行政管理組合</t>
  </si>
  <si>
    <t>鳥取県後期高齢者医療広域連合</t>
  </si>
  <si>
    <t>一般会計</t>
    <rPh sb="0" eb="2">
      <t>イッパン</t>
    </rPh>
    <rPh sb="2" eb="4">
      <t>カイケイ</t>
    </rPh>
    <phoneticPr fontId="2"/>
  </si>
  <si>
    <t>後期高齢者医療特別会計</t>
    <rPh sb="0" eb="2">
      <t>コウキ</t>
    </rPh>
    <rPh sb="2" eb="5">
      <t>コウレイシャ</t>
    </rPh>
    <rPh sb="5" eb="7">
      <t>イリョウ</t>
    </rPh>
    <rPh sb="7" eb="9">
      <t>トクベツ</t>
    </rPh>
    <rPh sb="9" eb="11">
      <t>カイケイ</t>
    </rPh>
    <phoneticPr fontId="2"/>
  </si>
  <si>
    <t>境港市土地開発公社</t>
    <rPh sb="0" eb="3">
      <t>サカイミナトシ</t>
    </rPh>
    <rPh sb="3" eb="5">
      <t>トチ</t>
    </rPh>
    <rPh sb="5" eb="7">
      <t>カイハツ</t>
    </rPh>
    <rPh sb="7" eb="9">
      <t>コウシャ</t>
    </rPh>
    <phoneticPr fontId="2"/>
  </si>
  <si>
    <t>境港市文化振興財団</t>
    <rPh sb="0" eb="3">
      <t>サカイミナトシ</t>
    </rPh>
    <rPh sb="3" eb="5">
      <t>ブンカ</t>
    </rPh>
    <rPh sb="5" eb="7">
      <t>シンコウ</t>
    </rPh>
    <rPh sb="7" eb="9">
      <t>ザイダン</t>
    </rPh>
    <phoneticPr fontId="2"/>
  </si>
  <si>
    <t>境港市農業公社</t>
    <rPh sb="0" eb="3">
      <t>サカイミナトシ</t>
    </rPh>
    <rPh sb="3" eb="5">
      <t>ノウギョウ</t>
    </rPh>
    <rPh sb="5" eb="7">
      <t>コウシャ</t>
    </rPh>
    <phoneticPr fontId="2"/>
  </si>
  <si>
    <t>鳥取県信用保証協会</t>
    <rPh sb="0" eb="3">
      <t>トットリケン</t>
    </rPh>
    <rPh sb="3" eb="5">
      <t>シンヨウ</t>
    </rPh>
    <rPh sb="5" eb="7">
      <t>ホショウ</t>
    </rPh>
    <rPh sb="7" eb="9">
      <t>キョウカイ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</si>
  <si>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</si>
  <si>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</si>
  <si>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</si>
  <si>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</si>
  <si>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</si>
  <si>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</si>
  <si>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</si>
  <si>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</si>
  <si>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</si>
  <si>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</si>
  <si>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</si>
  <si>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各年度の固定資産台帳を整備中であり、早急に作成する予定である。</t>
    <rPh sb="0" eb="3">
      <t>カクネンド</t>
    </rPh>
    <rPh sb="4" eb="10">
      <t>コテイシサンダイチョウ</t>
    </rPh>
    <rPh sb="11" eb="13">
      <t>セイビ</t>
    </rPh>
    <rPh sb="13" eb="14">
      <t>チュウ</t>
    </rPh>
    <rPh sb="18" eb="20">
      <t>ソウキュウ</t>
    </rPh>
    <rPh sb="21" eb="23">
      <t>サクセイ</t>
    </rPh>
    <rPh sb="25" eb="27">
      <t>ヨテイ</t>
    </rPh>
    <phoneticPr fontId="5"/>
  </si>
  <si>
    <t>市民交流センター建設などの大型投資事業があるものの、適正な市債の発行管理に努め、将来負担比率の維持・低減に努めている。
投資的事業を厳選し、適正な市債発行に努めた結果、実質公債費比率は平成18年度決算時ピーク（20.1％）から年々減少している。
今後も老朽化した施設の改修など、大型投資事業が続く予定だが、比率が高水準で推移しないよう注視し、引き続き将来の市債発行や公債費を適正管理していくとともに、土地開発公社の経営健全化方針に基づき、公社債務の縮減を図るなど、未来につけを回さない行財政運営を行っていくことにより、さらなる比率の改善を図っていく。</t>
    <rPh sb="0" eb="4">
      <t>シミンコウリュウ</t>
    </rPh>
    <rPh sb="8" eb="10">
      <t>ケンセツ</t>
    </rPh>
    <rPh sb="13" eb="15">
      <t>オオガタ</t>
    </rPh>
    <rPh sb="15" eb="19">
      <t>トウシジギョウ</t>
    </rPh>
    <rPh sb="26" eb="28">
      <t>テキセイ</t>
    </rPh>
    <rPh sb="29" eb="31">
      <t>シサイ</t>
    </rPh>
    <rPh sb="32" eb="34">
      <t>ハッコウ</t>
    </rPh>
    <rPh sb="34" eb="36">
      <t>カンリ</t>
    </rPh>
    <rPh sb="37" eb="38">
      <t>ツト</t>
    </rPh>
    <rPh sb="40" eb="46">
      <t>ショウライフタンヒリツ</t>
    </rPh>
    <rPh sb="47" eb="49">
      <t>イジ</t>
    </rPh>
    <rPh sb="50" eb="52">
      <t>テイゲン</t>
    </rPh>
    <rPh sb="53" eb="54">
      <t>ツト</t>
    </rPh>
    <rPh sb="60" eb="65">
      <t>トウシテキジギョウ</t>
    </rPh>
    <rPh sb="66" eb="68">
      <t>ゲンセン</t>
    </rPh>
    <rPh sb="70" eb="72">
      <t>テキセイ</t>
    </rPh>
    <rPh sb="73" eb="75">
      <t>シサイ</t>
    </rPh>
    <rPh sb="75" eb="77">
      <t>ハッコウ</t>
    </rPh>
    <rPh sb="78" eb="79">
      <t>ツト</t>
    </rPh>
    <rPh sb="81" eb="83">
      <t>ケッカ</t>
    </rPh>
    <rPh sb="92" eb="94">
      <t>ヘイセイ</t>
    </rPh>
    <rPh sb="96" eb="98">
      <t>ネンド</t>
    </rPh>
    <rPh sb="98" eb="101">
      <t>ケッサンジ</t>
    </rPh>
    <rPh sb="113" eb="115">
      <t>ネンネン</t>
    </rPh>
    <rPh sb="115" eb="117">
      <t>ゲンショウ</t>
    </rPh>
    <rPh sb="123" eb="125">
      <t>コンゴ</t>
    </rPh>
    <rPh sb="126" eb="129">
      <t>ロウキュウカ</t>
    </rPh>
    <rPh sb="131" eb="133">
      <t>シセツ</t>
    </rPh>
    <rPh sb="134" eb="136">
      <t>カイシュウ</t>
    </rPh>
    <rPh sb="139" eb="145">
      <t>オオガタトウシジギョウ</t>
    </rPh>
    <rPh sb="146" eb="147">
      <t>ツヅ</t>
    </rPh>
    <rPh sb="148" eb="150">
      <t>ヨテイ</t>
    </rPh>
    <rPh sb="153" eb="155">
      <t>ヒリツ</t>
    </rPh>
    <rPh sb="156" eb="159">
      <t>コウスイジュン</t>
    </rPh>
    <rPh sb="160" eb="162">
      <t>スイイ</t>
    </rPh>
    <rPh sb="167" eb="169">
      <t>チュウシ</t>
    </rPh>
    <rPh sb="171" eb="172">
      <t>ヒ</t>
    </rPh>
    <rPh sb="173" eb="174">
      <t>ツヅ</t>
    </rPh>
    <rPh sb="175" eb="177">
      <t>ショウライ</t>
    </rPh>
    <rPh sb="178" eb="182">
      <t>シサイハッコウ</t>
    </rPh>
    <rPh sb="183" eb="186">
      <t>コウサイヒ</t>
    </rPh>
    <rPh sb="187" eb="191">
      <t>テキセイカンリ</t>
    </rPh>
    <rPh sb="200" eb="206">
      <t>トチカイハツコウシャ</t>
    </rPh>
    <rPh sb="207" eb="209">
      <t>ケイエイ</t>
    </rPh>
    <rPh sb="209" eb="214">
      <t>ケンゼンカホウシン</t>
    </rPh>
    <rPh sb="215" eb="216">
      <t>モト</t>
    </rPh>
    <rPh sb="219" eb="223">
      <t>コウシャサイム</t>
    </rPh>
    <rPh sb="224" eb="226">
      <t>シュクゲン</t>
    </rPh>
    <rPh sb="227" eb="228">
      <t>ハカ</t>
    </rPh>
    <rPh sb="232" eb="234">
      <t>ミライ</t>
    </rPh>
    <rPh sb="238" eb="239">
      <t>マワ</t>
    </rPh>
    <rPh sb="242" eb="245">
      <t>ギョウザイセイ</t>
    </rPh>
    <rPh sb="245" eb="247">
      <t>ウンエイ</t>
    </rPh>
    <rPh sb="248" eb="249">
      <t>オコナ</t>
    </rPh>
    <rPh sb="263" eb="265">
      <t>ヒリツ</t>
    </rPh>
    <rPh sb="266" eb="268">
      <t>カイゼン</t>
    </rPh>
    <rPh sb="269" eb="270">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</si>
</sst>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66954</c:v>
                </c:pt>
                <c:pt idx="1">
                  <c:v>72656</c:v>
                </c:pt>
                <c:pt idx="2">
                  <c:v>65080</c:v>
                </c:pt>
                <c:pt idx="3">
                  <c:v>79288</c:v>
                </c:pt>
                <c:pt idx="4">
                  <c:v>84962</c:v>
                </c:pt>
              </c:numCache>
            </c:numRef>
          </c:val>
          <c:smooth val="0"/>
          <c:extLst>
            <c:ext xmlns:c16="http://schemas.microsoft.com/office/drawing/2014/chart" uri="{C3380CC4-5D6E-409C-BE32-E72D297353CC}">
              <c16:uniqueId val="{00000000-B92A-4B59-B8C9-9DCC87BF0F7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47186</c:v>
                </c:pt>
                <c:pt idx="1">
                  <c:v>57375</c:v>
                </c:pt>
                <c:pt idx="2">
                  <c:v>47474</c:v>
                </c:pt>
                <c:pt idx="3">
                  <c:v>65615</c:v>
                </c:pt>
                <c:pt idx="4">
                  <c:v>59920</c:v>
                </c:pt>
              </c:numCache>
            </c:numRef>
          </c:val>
          <c:smooth val="0"/>
          <c:extLst>
            <c:ext xmlns:c16="http://schemas.microsoft.com/office/drawing/2014/chart" uri="{C3380CC4-5D6E-409C-BE32-E72D297353CC}">
              <c16:uniqueId val="{00000001-B92A-4B59-B8C9-9DCC87BF0F7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2.25</c:v>
                </c:pt>
                <c:pt idx="1">
                  <c:v>1.28</c:v>
                </c:pt>
                <c:pt idx="2">
                  <c:v>1.29</c:v>
                </c:pt>
                <c:pt idx="3">
                  <c:v>2.2400000000000002</c:v>
                </c:pt>
                <c:pt idx="4">
                  <c:v>1.73</c:v>
                </c:pt>
              </c:numCache>
            </c:numRef>
          </c:val>
          <c:extLst>
            <c:ext xmlns:c16="http://schemas.microsoft.com/office/drawing/2014/chart" uri="{C3380CC4-5D6E-409C-BE32-E72D297353CC}">
              <c16:uniqueId val="{00000000-1F55-4C4E-A041-15283E74FF1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32.79</c:v>
                </c:pt>
                <c:pt idx="1">
                  <c:v>32.69</c:v>
                </c:pt>
                <c:pt idx="2">
                  <c:v>32.520000000000003</c:v>
                </c:pt>
                <c:pt idx="3">
                  <c:v>32.75</c:v>
                </c:pt>
                <c:pt idx="4">
                  <c:v>31.92</c:v>
                </c:pt>
              </c:numCache>
            </c:numRef>
          </c:val>
          <c:extLst>
            <c:ext xmlns:c16="http://schemas.microsoft.com/office/drawing/2014/chart" uri="{C3380CC4-5D6E-409C-BE32-E72D297353CC}">
              <c16:uniqueId val="{00000001-1F55-4C4E-A041-15283E74FF1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0.02</c:v>
                </c:pt>
                <c:pt idx="1">
                  <c:v>-0.96</c:v>
                </c:pt>
                <c:pt idx="2">
                  <c:v>0.02</c:v>
                </c:pt>
                <c:pt idx="3">
                  <c:v>0.94</c:v>
                </c:pt>
                <c:pt idx="4">
                  <c:v>-0.45</c:v>
                </c:pt>
              </c:numCache>
            </c:numRef>
          </c:val>
          <c:smooth val="0"/>
          <c:extLst>
            <c:ext xmlns:c16="http://schemas.microsoft.com/office/drawing/2014/chart" uri="{C3380CC4-5D6E-409C-BE32-E72D297353CC}">
              <c16:uniqueId val="{00000002-1F55-4C4E-A041-15283E74FF1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97B9-4D8C-BE4F-3EAA66A4380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7B9-4D8C-BE4F-3EAA66A4380D}"/>
            </c:ext>
          </c:extLst>
        </c:ser>
        <c:ser>
          <c:idx val="2"/>
          <c:order val="2"/>
          <c:tx>
            <c:strRef>
              <c:f>データシート!$A$29</c:f>
              <c:strCache>
                <c:ptCount val="1"/>
                <c:pt idx="0">
                  <c:v>後期高齢者医療費特別会計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0.01</c:v>
                </c:pt>
                <c:pt idx="4">
                  <c:v>#N/A</c:v>
                </c:pt>
                <c:pt idx="5">
                  <c:v>0.01</c:v>
                </c:pt>
                <c:pt idx="6">
                  <c:v>#N/A</c:v>
                </c:pt>
                <c:pt idx="7">
                  <c:v>0</c:v>
                </c:pt>
                <c:pt idx="8">
                  <c:v>#N/A</c:v>
                </c:pt>
                <c:pt idx="9">
                  <c:v>0</c:v>
                </c:pt>
              </c:numCache>
            </c:numRef>
          </c:val>
          <c:extLst>
            <c:ext xmlns:c16="http://schemas.microsoft.com/office/drawing/2014/chart" uri="{C3380CC4-5D6E-409C-BE32-E72D297353CC}">
              <c16:uniqueId val="{00000002-97B9-4D8C-BE4F-3EAA66A4380D}"/>
            </c:ext>
          </c:extLst>
        </c:ser>
        <c:ser>
          <c:idx val="3"/>
          <c:order val="3"/>
          <c:tx>
            <c:strRef>
              <c:f>データシート!$A$30</c:f>
              <c:strCache>
                <c:ptCount val="1"/>
                <c:pt idx="0">
                  <c:v>高齢者住宅整備資金貸付事業費特別会計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0.01</c:v>
                </c:pt>
                <c:pt idx="8">
                  <c:v>#N/A</c:v>
                </c:pt>
                <c:pt idx="9">
                  <c:v>0.01</c:v>
                </c:pt>
              </c:numCache>
            </c:numRef>
          </c:val>
          <c:extLst>
            <c:ext xmlns:c16="http://schemas.microsoft.com/office/drawing/2014/chart" uri="{C3380CC4-5D6E-409C-BE32-E72D297353CC}">
              <c16:uniqueId val="{00000003-97B9-4D8C-BE4F-3EAA66A4380D}"/>
            </c:ext>
          </c:extLst>
        </c:ser>
        <c:ser>
          <c:idx val="4"/>
          <c:order val="4"/>
          <c:tx>
            <c:strRef>
              <c:f>データシート!$A$31</c:f>
              <c:strCache>
                <c:ptCount val="1"/>
                <c:pt idx="0">
                  <c:v>市場事業費特別会計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0.03</c:v>
                </c:pt>
                <c:pt idx="2">
                  <c:v>#N/A</c:v>
                </c:pt>
                <c:pt idx="3">
                  <c:v>0.11</c:v>
                </c:pt>
                <c:pt idx="4">
                  <c:v>#N/A</c:v>
                </c:pt>
                <c:pt idx="5">
                  <c:v>0.03</c:v>
                </c:pt>
                <c:pt idx="6">
                  <c:v>#N/A</c:v>
                </c:pt>
                <c:pt idx="7">
                  <c:v>0.03</c:v>
                </c:pt>
                <c:pt idx="8">
                  <c:v>#N/A</c:v>
                </c:pt>
                <c:pt idx="9">
                  <c:v>0.09</c:v>
                </c:pt>
              </c:numCache>
            </c:numRef>
          </c:val>
          <c:extLst>
            <c:ext xmlns:c16="http://schemas.microsoft.com/office/drawing/2014/chart" uri="{C3380CC4-5D6E-409C-BE32-E72D297353CC}">
              <c16:uniqueId val="{00000004-97B9-4D8C-BE4F-3EAA66A4380D}"/>
            </c:ext>
          </c:extLst>
        </c:ser>
        <c:ser>
          <c:idx val="5"/>
          <c:order val="5"/>
          <c:tx>
            <c:strRef>
              <c:f>データシート!$A$32</c:f>
              <c:strCache>
                <c:ptCount val="1"/>
                <c:pt idx="0">
                  <c:v>土地区画整理費特別会計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0.65</c:v>
                </c:pt>
                <c:pt idx="1">
                  <c:v>#N/A</c:v>
                </c:pt>
                <c:pt idx="2">
                  <c:v>0.33</c:v>
                </c:pt>
                <c:pt idx="3">
                  <c:v>#N/A</c:v>
                </c:pt>
                <c:pt idx="4">
                  <c:v>0.21</c:v>
                </c:pt>
                <c:pt idx="5">
                  <c:v>#N/A</c:v>
                </c:pt>
                <c:pt idx="6">
                  <c:v>#N/A</c:v>
                </c:pt>
                <c:pt idx="7">
                  <c:v>0.17</c:v>
                </c:pt>
                <c:pt idx="8">
                  <c:v>#N/A</c:v>
                </c:pt>
                <c:pt idx="9">
                  <c:v>0.19</c:v>
                </c:pt>
              </c:numCache>
            </c:numRef>
          </c:val>
          <c:extLst>
            <c:ext xmlns:c16="http://schemas.microsoft.com/office/drawing/2014/chart" uri="{C3380CC4-5D6E-409C-BE32-E72D297353CC}">
              <c16:uniqueId val="{00000005-97B9-4D8C-BE4F-3EAA66A4380D}"/>
            </c:ext>
          </c:extLst>
        </c:ser>
        <c:ser>
          <c:idx val="6"/>
          <c:order val="6"/>
          <c:tx>
            <c:strRef>
              <c:f>データシート!$A$33</c:f>
              <c:strCache>
                <c:ptCount val="1"/>
                <c:pt idx="0">
                  <c:v>国民健康保険費特別会計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3.19</c:v>
                </c:pt>
                <c:pt idx="2">
                  <c:v>#N/A</c:v>
                </c:pt>
                <c:pt idx="3">
                  <c:v>2.68</c:v>
                </c:pt>
                <c:pt idx="4">
                  <c:v>#N/A</c:v>
                </c:pt>
                <c:pt idx="5">
                  <c:v>0.69</c:v>
                </c:pt>
                <c:pt idx="6">
                  <c:v>#N/A</c:v>
                </c:pt>
                <c:pt idx="7">
                  <c:v>0.28000000000000003</c:v>
                </c:pt>
                <c:pt idx="8">
                  <c:v>#N/A</c:v>
                </c:pt>
                <c:pt idx="9">
                  <c:v>0.2</c:v>
                </c:pt>
              </c:numCache>
            </c:numRef>
          </c:val>
          <c:extLst>
            <c:ext xmlns:c16="http://schemas.microsoft.com/office/drawing/2014/chart" uri="{C3380CC4-5D6E-409C-BE32-E72D297353CC}">
              <c16:uniqueId val="{00000006-97B9-4D8C-BE4F-3EAA66A4380D}"/>
            </c:ext>
          </c:extLst>
        </c:ser>
        <c:ser>
          <c:idx val="7"/>
          <c:order val="7"/>
          <c:tx>
            <c:strRef>
              <c:f>データシート!$A$34</c:f>
              <c:strCache>
                <c:ptCount val="1"/>
                <c:pt idx="0">
                  <c:v>介護保険費特別会計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1.29</c:v>
                </c:pt>
                <c:pt idx="2">
                  <c:v>#N/A</c:v>
                </c:pt>
                <c:pt idx="3">
                  <c:v>0.89</c:v>
                </c:pt>
                <c:pt idx="4">
                  <c:v>#N/A</c:v>
                </c:pt>
                <c:pt idx="5">
                  <c:v>1.36</c:v>
                </c:pt>
                <c:pt idx="6">
                  <c:v>#N/A</c:v>
                </c:pt>
                <c:pt idx="7">
                  <c:v>0.47</c:v>
                </c:pt>
                <c:pt idx="8">
                  <c:v>#N/A</c:v>
                </c:pt>
                <c:pt idx="9">
                  <c:v>0.66</c:v>
                </c:pt>
              </c:numCache>
            </c:numRef>
          </c:val>
          <c:extLst>
            <c:ext xmlns:c16="http://schemas.microsoft.com/office/drawing/2014/chart" uri="{C3380CC4-5D6E-409C-BE32-E72D297353CC}">
              <c16:uniqueId val="{00000007-97B9-4D8C-BE4F-3EAA66A4380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2.23</c:v>
                </c:pt>
                <c:pt idx="2">
                  <c:v>#N/A</c:v>
                </c:pt>
                <c:pt idx="3">
                  <c:v>1.27</c:v>
                </c:pt>
                <c:pt idx="4">
                  <c:v>#N/A</c:v>
                </c:pt>
                <c:pt idx="5">
                  <c:v>1.28</c:v>
                </c:pt>
                <c:pt idx="6">
                  <c:v>#N/A</c:v>
                </c:pt>
                <c:pt idx="7">
                  <c:v>2.2200000000000002</c:v>
                </c:pt>
                <c:pt idx="8">
                  <c:v>#N/A</c:v>
                </c:pt>
                <c:pt idx="9">
                  <c:v>1.72</c:v>
                </c:pt>
              </c:numCache>
            </c:numRef>
          </c:val>
          <c:extLst>
            <c:ext xmlns:c16="http://schemas.microsoft.com/office/drawing/2014/chart" uri="{C3380CC4-5D6E-409C-BE32-E72D297353CC}">
              <c16:uniqueId val="{00000008-97B9-4D8C-BE4F-3EAA66A4380D}"/>
            </c:ext>
          </c:extLst>
        </c:ser>
        <c:ser>
          <c:idx val="9"/>
          <c:order val="9"/>
          <c:tx>
            <c:strRef>
              <c:f>データシート!$A$36</c:f>
              <c:strCache>
                <c:ptCount val="1"/>
                <c:pt idx="0">
                  <c:v>駐車場費特別会計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2.1</c:v>
                </c:pt>
                <c:pt idx="1">
                  <c:v>#N/A</c:v>
                </c:pt>
                <c:pt idx="2">
                  <c:v>1.85</c:v>
                </c:pt>
                <c:pt idx="3">
                  <c:v>#N/A</c:v>
                </c:pt>
                <c:pt idx="4">
                  <c:v>1.46</c:v>
                </c:pt>
                <c:pt idx="5">
                  <c:v>#N/A</c:v>
                </c:pt>
                <c:pt idx="6">
                  <c:v>1.07</c:v>
                </c:pt>
                <c:pt idx="7">
                  <c:v>#N/A</c:v>
                </c:pt>
                <c:pt idx="8">
                  <c:v>0.85</c:v>
                </c:pt>
                <c:pt idx="9">
                  <c:v>#N/A</c:v>
                </c:pt>
              </c:numCache>
            </c:numRef>
          </c:val>
          <c:extLst>
            <c:ext xmlns:c16="http://schemas.microsoft.com/office/drawing/2014/chart" uri="{C3380CC4-5D6E-409C-BE32-E72D297353CC}">
              <c16:uniqueId val="{00000009-97B9-4D8C-BE4F-3EAA66A4380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1288</c:v>
                </c:pt>
                <c:pt idx="5">
                  <c:v>1271</c:v>
                </c:pt>
                <c:pt idx="8">
                  <c:v>1202</c:v>
                </c:pt>
                <c:pt idx="11">
                  <c:v>1155</c:v>
                </c:pt>
                <c:pt idx="14">
                  <c:v>1102</c:v>
                </c:pt>
              </c:numCache>
            </c:numRef>
          </c:val>
          <c:extLst>
            <c:ext xmlns:c16="http://schemas.microsoft.com/office/drawing/2014/chart" uri="{C3380CC4-5D6E-409C-BE32-E72D297353CC}">
              <c16:uniqueId val="{00000000-7587-4A2D-964B-DDA316A0ED2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1</c:v>
                </c:pt>
                <c:pt idx="3">
                  <c:v>0</c:v>
                </c:pt>
                <c:pt idx="6">
                  <c:v>0</c:v>
                </c:pt>
                <c:pt idx="9">
                  <c:v>0</c:v>
                </c:pt>
                <c:pt idx="12">
                  <c:v>1</c:v>
                </c:pt>
              </c:numCache>
            </c:numRef>
          </c:val>
          <c:extLst>
            <c:ext xmlns:c16="http://schemas.microsoft.com/office/drawing/2014/chart" uri="{C3380CC4-5D6E-409C-BE32-E72D297353CC}">
              <c16:uniqueId val="{00000001-7587-4A2D-964B-DDA316A0ED2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12</c:v>
                </c:pt>
                <c:pt idx="3">
                  <c:v>4</c:v>
                </c:pt>
                <c:pt idx="6">
                  <c:v>3</c:v>
                </c:pt>
                <c:pt idx="9">
                  <c:v>0</c:v>
                </c:pt>
                <c:pt idx="12">
                  <c:v>0</c:v>
                </c:pt>
              </c:numCache>
            </c:numRef>
          </c:val>
          <c:extLst>
            <c:ext xmlns:c16="http://schemas.microsoft.com/office/drawing/2014/chart" uri="{C3380CC4-5D6E-409C-BE32-E72D297353CC}">
              <c16:uniqueId val="{00000002-7587-4A2D-964B-DDA316A0ED2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75</c:v>
                </c:pt>
                <c:pt idx="3">
                  <c:v>98</c:v>
                </c:pt>
                <c:pt idx="6">
                  <c:v>83</c:v>
                </c:pt>
                <c:pt idx="9">
                  <c:v>65</c:v>
                </c:pt>
                <c:pt idx="12">
                  <c:v>64</c:v>
                </c:pt>
              </c:numCache>
            </c:numRef>
          </c:val>
          <c:extLst>
            <c:ext xmlns:c16="http://schemas.microsoft.com/office/drawing/2014/chart" uri="{C3380CC4-5D6E-409C-BE32-E72D297353CC}">
              <c16:uniqueId val="{00000003-7587-4A2D-964B-DDA316A0ED2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674</c:v>
                </c:pt>
                <c:pt idx="3">
                  <c:v>635</c:v>
                </c:pt>
                <c:pt idx="6">
                  <c:v>561</c:v>
                </c:pt>
                <c:pt idx="9">
                  <c:v>564</c:v>
                </c:pt>
                <c:pt idx="12">
                  <c:v>501</c:v>
                </c:pt>
              </c:numCache>
            </c:numRef>
          </c:val>
          <c:extLst>
            <c:ext xmlns:c16="http://schemas.microsoft.com/office/drawing/2014/chart" uri="{C3380CC4-5D6E-409C-BE32-E72D297353CC}">
              <c16:uniqueId val="{00000004-7587-4A2D-964B-DDA316A0ED2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587-4A2D-964B-DDA316A0ED2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587-4A2D-964B-DDA316A0ED2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1441</c:v>
                </c:pt>
                <c:pt idx="3">
                  <c:v>1449</c:v>
                </c:pt>
                <c:pt idx="6">
                  <c:v>1438</c:v>
                </c:pt>
                <c:pt idx="9">
                  <c:v>1356</c:v>
                </c:pt>
                <c:pt idx="12">
                  <c:v>1280</c:v>
                </c:pt>
              </c:numCache>
            </c:numRef>
          </c:val>
          <c:extLst>
            <c:ext xmlns:c16="http://schemas.microsoft.com/office/drawing/2014/chart" uri="{C3380CC4-5D6E-409C-BE32-E72D297353CC}">
              <c16:uniqueId val="{00000007-7587-4A2D-964B-DDA316A0ED2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915</c:v>
                </c:pt>
                <c:pt idx="2">
                  <c:v>#N/A</c:v>
                </c:pt>
                <c:pt idx="3">
                  <c:v>#N/A</c:v>
                </c:pt>
                <c:pt idx="4">
                  <c:v>915</c:v>
                </c:pt>
                <c:pt idx="5">
                  <c:v>#N/A</c:v>
                </c:pt>
                <c:pt idx="6">
                  <c:v>#N/A</c:v>
                </c:pt>
                <c:pt idx="7">
                  <c:v>883</c:v>
                </c:pt>
                <c:pt idx="8">
                  <c:v>#N/A</c:v>
                </c:pt>
                <c:pt idx="9">
                  <c:v>#N/A</c:v>
                </c:pt>
                <c:pt idx="10">
                  <c:v>830</c:v>
                </c:pt>
                <c:pt idx="11">
                  <c:v>#N/A</c:v>
                </c:pt>
                <c:pt idx="12">
                  <c:v>#N/A</c:v>
                </c:pt>
                <c:pt idx="13">
                  <c:v>744</c:v>
                </c:pt>
                <c:pt idx="14">
                  <c:v>#N/A</c:v>
                </c:pt>
              </c:numCache>
            </c:numRef>
          </c:val>
          <c:smooth val="0"/>
          <c:extLst>
            <c:ext xmlns:c16="http://schemas.microsoft.com/office/drawing/2014/chart" uri="{C3380CC4-5D6E-409C-BE32-E72D297353CC}">
              <c16:uniqueId val="{00000008-7587-4A2D-964B-DDA316A0ED2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13035</c:v>
                </c:pt>
                <c:pt idx="5">
                  <c:v>12793</c:v>
                </c:pt>
                <c:pt idx="8">
                  <c:v>12917</c:v>
                </c:pt>
                <c:pt idx="11">
                  <c:v>12701</c:v>
                </c:pt>
                <c:pt idx="14">
                  <c:v>12965</c:v>
                </c:pt>
              </c:numCache>
            </c:numRef>
          </c:val>
          <c:extLst>
            <c:ext xmlns:c16="http://schemas.microsoft.com/office/drawing/2014/chart" uri="{C3380CC4-5D6E-409C-BE32-E72D297353CC}">
              <c16:uniqueId val="{00000000-4351-434C-9845-74394CF94FD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560</c:v>
                </c:pt>
                <c:pt idx="5">
                  <c:v>459</c:v>
                </c:pt>
                <c:pt idx="8">
                  <c:v>378</c:v>
                </c:pt>
                <c:pt idx="11">
                  <c:v>307</c:v>
                </c:pt>
                <c:pt idx="14">
                  <c:v>239</c:v>
                </c:pt>
              </c:numCache>
            </c:numRef>
          </c:val>
          <c:extLst>
            <c:ext xmlns:c16="http://schemas.microsoft.com/office/drawing/2014/chart" uri="{C3380CC4-5D6E-409C-BE32-E72D297353CC}">
              <c16:uniqueId val="{00000001-4351-434C-9845-74394CF94FD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4376</c:v>
                </c:pt>
                <c:pt idx="5">
                  <c:v>1066</c:v>
                </c:pt>
                <c:pt idx="8">
                  <c:v>999</c:v>
                </c:pt>
                <c:pt idx="11">
                  <c:v>1189</c:v>
                </c:pt>
                <c:pt idx="14">
                  <c:v>1246</c:v>
                </c:pt>
              </c:numCache>
            </c:numRef>
          </c:val>
          <c:extLst>
            <c:ext xmlns:c16="http://schemas.microsoft.com/office/drawing/2014/chart" uri="{C3380CC4-5D6E-409C-BE32-E72D297353CC}">
              <c16:uniqueId val="{00000002-4351-434C-9845-74394CF94FD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351-434C-9845-74394CF94FD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351-434C-9845-74394CF94FD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1695</c:v>
                </c:pt>
                <c:pt idx="3">
                  <c:v>1666</c:v>
                </c:pt>
                <c:pt idx="6">
                  <c:v>1628</c:v>
                </c:pt>
                <c:pt idx="9">
                  <c:v>1591</c:v>
                </c:pt>
                <c:pt idx="12">
                  <c:v>1648</c:v>
                </c:pt>
              </c:numCache>
            </c:numRef>
          </c:val>
          <c:extLst>
            <c:ext xmlns:c16="http://schemas.microsoft.com/office/drawing/2014/chart" uri="{C3380CC4-5D6E-409C-BE32-E72D297353CC}">
              <c16:uniqueId val="{00000005-4351-434C-9845-74394CF94FD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1765</c:v>
                </c:pt>
                <c:pt idx="3">
                  <c:v>1724</c:v>
                </c:pt>
                <c:pt idx="6">
                  <c:v>1640</c:v>
                </c:pt>
                <c:pt idx="9">
                  <c:v>1721</c:v>
                </c:pt>
                <c:pt idx="12">
                  <c:v>1758</c:v>
                </c:pt>
              </c:numCache>
            </c:numRef>
          </c:val>
          <c:extLst>
            <c:ext xmlns:c16="http://schemas.microsoft.com/office/drawing/2014/chart" uri="{C3380CC4-5D6E-409C-BE32-E72D297353CC}">
              <c16:uniqueId val="{00000006-4351-434C-9845-74394CF94FD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492</c:v>
                </c:pt>
                <c:pt idx="3">
                  <c:v>405</c:v>
                </c:pt>
                <c:pt idx="6">
                  <c:v>330</c:v>
                </c:pt>
                <c:pt idx="9">
                  <c:v>275</c:v>
                </c:pt>
                <c:pt idx="12">
                  <c:v>229</c:v>
                </c:pt>
              </c:numCache>
            </c:numRef>
          </c:val>
          <c:extLst>
            <c:ext xmlns:c16="http://schemas.microsoft.com/office/drawing/2014/chart" uri="{C3380CC4-5D6E-409C-BE32-E72D297353CC}">
              <c16:uniqueId val="{00000007-4351-434C-9845-74394CF94FD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7462</c:v>
                </c:pt>
                <c:pt idx="3">
                  <c:v>7350</c:v>
                </c:pt>
                <c:pt idx="6">
                  <c:v>7123</c:v>
                </c:pt>
                <c:pt idx="9">
                  <c:v>7068</c:v>
                </c:pt>
                <c:pt idx="12">
                  <c:v>7195</c:v>
                </c:pt>
              </c:numCache>
            </c:numRef>
          </c:val>
          <c:extLst>
            <c:ext xmlns:c16="http://schemas.microsoft.com/office/drawing/2014/chart" uri="{C3380CC4-5D6E-409C-BE32-E72D297353CC}">
              <c16:uniqueId val="{00000008-4351-434C-9845-74394CF94FD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6</c:v>
                </c:pt>
                <c:pt idx="3">
                  <c:v>3</c:v>
                </c:pt>
                <c:pt idx="6">
                  <c:v>0</c:v>
                </c:pt>
                <c:pt idx="9">
                  <c:v>0</c:v>
                </c:pt>
                <c:pt idx="12">
                  <c:v>0</c:v>
                </c:pt>
              </c:numCache>
            </c:numRef>
          </c:val>
          <c:extLst>
            <c:ext xmlns:c16="http://schemas.microsoft.com/office/drawing/2014/chart" uri="{C3380CC4-5D6E-409C-BE32-E72D297353CC}">
              <c16:uniqueId val="{00000009-4351-434C-9845-74394CF94FD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12503</c:v>
                </c:pt>
                <c:pt idx="3">
                  <c:v>12402</c:v>
                </c:pt>
                <c:pt idx="6">
                  <c:v>12129</c:v>
                </c:pt>
                <c:pt idx="9">
                  <c:v>12177</c:v>
                </c:pt>
                <c:pt idx="12">
                  <c:v>12338</c:v>
                </c:pt>
              </c:numCache>
            </c:numRef>
          </c:val>
          <c:extLst>
            <c:ext xmlns:c16="http://schemas.microsoft.com/office/drawing/2014/chart" uri="{C3380CC4-5D6E-409C-BE32-E72D297353CC}">
              <c16:uniqueId val="{0000000A-4351-434C-9845-74394CF94FD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5952</c:v>
                </c:pt>
                <c:pt idx="2">
                  <c:v>#N/A</c:v>
                </c:pt>
                <c:pt idx="3">
                  <c:v>#N/A</c:v>
                </c:pt>
                <c:pt idx="4">
                  <c:v>9232</c:v>
                </c:pt>
                <c:pt idx="5">
                  <c:v>#N/A</c:v>
                </c:pt>
                <c:pt idx="6">
                  <c:v>#N/A</c:v>
                </c:pt>
                <c:pt idx="7">
                  <c:v>8555</c:v>
                </c:pt>
                <c:pt idx="8">
                  <c:v>#N/A</c:v>
                </c:pt>
                <c:pt idx="9">
                  <c:v>#N/A</c:v>
                </c:pt>
                <c:pt idx="10">
                  <c:v>8634</c:v>
                </c:pt>
                <c:pt idx="11">
                  <c:v>#N/A</c:v>
                </c:pt>
                <c:pt idx="12">
                  <c:v>#N/A</c:v>
                </c:pt>
                <c:pt idx="13">
                  <c:v>8718</c:v>
                </c:pt>
                <c:pt idx="14">
                  <c:v>#N/A</c:v>
                </c:pt>
              </c:numCache>
            </c:numRef>
          </c:val>
          <c:smooth val="0"/>
          <c:extLst>
            <c:ext xmlns:c16="http://schemas.microsoft.com/office/drawing/2014/chart" uri="{C3380CC4-5D6E-409C-BE32-E72D297353CC}">
              <c16:uniqueId val="{0000000B-4351-434C-9845-74394CF94FD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2582</c:v>
                </c:pt>
                <c:pt idx="1">
                  <c:v>2582</c:v>
                </c:pt>
                <c:pt idx="2">
                  <c:v>2582</c:v>
                </c:pt>
              </c:numCache>
            </c:numRef>
          </c:val>
          <c:extLst>
            <c:ext xmlns:c16="http://schemas.microsoft.com/office/drawing/2014/chart" uri="{C3380CC4-5D6E-409C-BE32-E72D297353CC}">
              <c16:uniqueId val="{00000000-925D-4A1F-9702-BD8984405C6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374</c:v>
                </c:pt>
                <c:pt idx="1">
                  <c:v>374</c:v>
                </c:pt>
                <c:pt idx="2">
                  <c:v>374</c:v>
                </c:pt>
              </c:numCache>
            </c:numRef>
          </c:val>
          <c:extLst>
            <c:ext xmlns:c16="http://schemas.microsoft.com/office/drawing/2014/chart" uri="{C3380CC4-5D6E-409C-BE32-E72D297353CC}">
              <c16:uniqueId val="{00000001-925D-4A1F-9702-BD8984405C6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816</c:v>
                </c:pt>
                <c:pt idx="1">
                  <c:v>921</c:v>
                </c:pt>
                <c:pt idx="2">
                  <c:v>962</c:v>
                </c:pt>
              </c:numCache>
            </c:numRef>
          </c:val>
          <c:extLst>
            <c:ext xmlns:c16="http://schemas.microsoft.com/office/drawing/2014/chart" uri="{C3380CC4-5D6E-409C-BE32-E72D297353CC}">
              <c16:uniqueId val="{00000002-925D-4A1F-9702-BD8984405C6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{0B15B57D-E126-4021-9C6F-F8EF19C338C0}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ED8D-458D-8F6B-0AC4C1C02EC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{062798E1-75F5-4703-84D9-AF8E0A5E9793}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D8D-458D-8F6B-0AC4C1C02EC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{482A0630-2F18-44EB-9149-E3AEC244B454}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D8D-458D-8F6B-0AC4C1C02EC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{0BBEB1C6-5462-48D7-ADEF-0CA72DBE4704}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D8D-458D-8F6B-0AC4C1C02EC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{66DD3024-7405-4BEA-BAAD-4AC2045B2019}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D8D-458D-8F6B-0AC4C1C02EC5}"/>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{17C8981A-B32C-489B-8CDC-D304EE684A13}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ED8D-458D-8F6B-0AC4C1C02EC5}"/>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{0164DE65-39FE-4D98-A85D-4F9CA9105CF3}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ED8D-458D-8F6B-0AC4C1C02EC5}"/>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{52477590-C14F-49D6-AAA5-C39D71DCC72B}</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ED8D-458D-8F6B-0AC4C1C02EC5}"/>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{82F642F4-972C-4FB9-BF9D-EE16FC203AF1}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ED8D-458D-8F6B-0AC4C1C02EC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65.099999999999994</c:v>
                </c:pt>
                <c:pt idx="24">
                  <c:v>67</c:v>
                </c:pt>
              </c:numCache>
            </c:numRef>
          </c:xVal>
          <c:yVal>
            <c:numRef>
              <c:f>公会計指標分析・財政指標組合せ分析表!$BP$51:$DC$51</c:f>
              <c:numCache>
                <c:formatCode>#,##0.0;"▲ "#,##0.0</c:formatCode>
                <c:ptCount val="40"/>
                <c:pt idx="8">
                  <c:v>137.19999999999999</c:v>
                </c:pt>
                <c:pt idx="24">
                  <c:v>126.6</c:v>
                </c:pt>
              </c:numCache>
            </c:numRef>
          </c:yVal>
          <c:smooth val="0"/>
          <c:extLst>
            <c:ext xmlns:c16="http://schemas.microsoft.com/office/drawing/2014/chart" uri="{C3380CC4-5D6E-409C-BE32-E72D297353CC}">
              <c16:uniqueId val="{00000009-ED8D-458D-8F6B-0AC4C1C02EC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{E4BA8282-062D-4141-928C-4A7D2ADAC379}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ED8D-458D-8F6B-0AC4C1C02EC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{1DA0F9B2-43E0-49E8-A842-D1F86B1AA879}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D8D-458D-8F6B-0AC4C1C02EC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{9ECB9254-696D-49DE-BC4E-2934BC76875D}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D8D-458D-8F6B-0AC4C1C02EC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{9748F268-6AF6-42A2-B331-0E722F471168}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D8D-458D-8F6B-0AC4C1C02EC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{729E523C-385C-4612-9840-741717619476}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D8D-458D-8F6B-0AC4C1C02EC5}"/>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{49BA662D-4D29-4755-A217-F89D05CC9FDA}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ED8D-458D-8F6B-0AC4C1C02EC5}"/>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{445124E9-C1AE-44A7-9FEC-F04101524427}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ED8D-458D-8F6B-0AC4C1C02EC5}"/>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{1DCB9CEC-4EE4-410D-AF00-EC60E1145F97}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ED8D-458D-8F6B-0AC4C1C02EC5}"/>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{5A200356-77E7-4879-98C3-A48D0C3A9D66}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ED8D-458D-8F6B-0AC4C1C02EC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59.4</c:v>
                </c:pt>
                <c:pt idx="24">
                  <c:v>61.3</c:v>
                </c:pt>
              </c:numCache>
            </c:numRef>
          </c:xVal>
          <c:yVal>
            <c:numRef>
              <c:f>公会計指標分析・財政指標組合せ分析表!$BP$55:$DC$55</c:f>
              <c:numCache>
                <c:formatCode>#,##0.0;"▲ "#,##0.0</c:formatCode>
                <c:ptCount val="40"/>
                <c:pt idx="8">
                  <c:v>37.700000000000003</c:v>
                </c:pt>
                <c:pt idx="24">
                  <c:v>38.700000000000003</c:v>
                </c:pt>
              </c:numCache>
            </c:numRef>
          </c:yVal>
          <c:smooth val="0"/>
          <c:extLst>
            <c:ext xmlns:c16="http://schemas.microsoft.com/office/drawing/2014/chart" uri="{C3380CC4-5D6E-409C-BE32-E72D297353CC}">
              <c16:uniqueId val="{00000013-ED8D-458D-8F6B-0AC4C1C02EC5}"/>
            </c:ext>
          </c:extLst>
        </c:ser>
        <c:dLbls>
          <c:showLegendKey val="0"/>
          <c:showVal val="1"/>
          <c:showCatName val="0"/>
          <c:showSerName val="0"/>
          <c:showPercent val="0"/>
          <c:showBubbleSize val="0"/>
        </c:dLbls>
        <c:axId val="46179840"/>
        <c:axId val="46181760"/>
      </c:scatterChart>
      <c:valAx>
        <c:axId val="46179840"/>
        <c:scaling>
          <c:orientation val="maxMin"/>
          <c:max val="68"/>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{0721C81E-CF3A-40B9-83EC-C5E2A10112C8}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F174-4F9A-9995-34B8E7D7136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{FD140A56-1F93-4B1C-B404-EC99AEE1B48F}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174-4F9A-9995-34B8E7D7136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{C8323AD0-D8EF-4CF2-8B09-4364C30BEB0F}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174-4F9A-9995-34B8E7D7136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{AC9E9179-5D0E-426B-8594-AF26E29B0AD1}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174-4F9A-9995-34B8E7D7136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{B65FC6E8-8C7C-4694-A1FF-A376498113B5}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174-4F9A-9995-34B8E7D71365}"/>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{E5193002-B373-4CBB-AC45-2211EDD953D4}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F174-4F9A-9995-34B8E7D71365}"/>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{554B4597-4653-4464-B7FB-FEC3056B3C98}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F174-4F9A-9995-34B8E7D71365}"/>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{A0FB6D3D-040C-41EC-B602-AA1BD098F1EB}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F174-4F9A-9995-34B8E7D71365}"/>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{4298FE6C-2721-42D6-9683-52449D3940E8}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F174-4F9A-9995-34B8E7D7136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13.5</c:v>
                </c:pt>
                <c:pt idx="8">
                  <c:v>13.4</c:v>
                </c:pt>
                <c:pt idx="16">
                  <c:v>13.4</c:v>
                </c:pt>
                <c:pt idx="24">
                  <c:v>12.9</c:v>
                </c:pt>
                <c:pt idx="32">
                  <c:v>11.8</c:v>
                </c:pt>
              </c:numCache>
            </c:numRef>
          </c:xVal>
          <c:yVal>
            <c:numRef>
              <c:f>公会計指標分析・財政指標組合せ分析表!$BP$73:$DC$73</c:f>
              <c:numCache>
                <c:formatCode>#,##0.0;"▲ "#,##0.0</c:formatCode>
                <c:ptCount val="40"/>
                <c:pt idx="0">
                  <c:v>88.9</c:v>
                </c:pt>
                <c:pt idx="8">
                  <c:v>137.19999999999999</c:v>
                </c:pt>
                <c:pt idx="16">
                  <c:v>125.2</c:v>
                </c:pt>
                <c:pt idx="24">
                  <c:v>126.6</c:v>
                </c:pt>
                <c:pt idx="32">
                  <c:v>123.3</c:v>
                </c:pt>
              </c:numCache>
            </c:numRef>
          </c:yVal>
          <c:smooth val="0"/>
          <c:extLst>
            <c:ext xmlns:c16="http://schemas.microsoft.com/office/drawing/2014/chart" uri="{C3380CC4-5D6E-409C-BE32-E72D297353CC}">
              <c16:uniqueId val="{00000009-F174-4F9A-9995-34B8E7D7136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{A37E166F-78C0-47C4-A00E-74D78B7CB1DF}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F174-4F9A-9995-34B8E7D7136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{1EC51605-0FC1-4777-9C06-73AAFBC31DB8}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174-4F9A-9995-34B8E7D7136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{F6665C06-5517-42F2-A415-A4DB2F698852}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174-4F9A-9995-34B8E7D7136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{2826EDB3-0C78-44C1-A89A-AC0668480E6F}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174-4F9A-9995-34B8E7D7136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{CD16B3CB-7675-445B-8BF3-6768197F2CD4}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174-4F9A-9995-34B8E7D71365}"/>
                </c:ext>
              </c:extLst>
            </c:dLbl>
            <c:dLbl>
              <c:idx val="8"/>
              <c:layout>
                <c:manualLayout>
                  <c:x val="-3.8033698733677027E-2"/>
                  <c:y val="-7.8740118377403509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{11DB6F2B-17F0-4FC9-BEAA-9004C2C919A8}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F174-4F9A-9995-34B8E7D71365}"/>
                </c:ext>
              </c:extLst>
            </c:dLbl>
            <c:dLbl>
              <c:idx val="16"/>
              <c:layout>
                <c:manualLayout>
                  <c:x val="-2.2066674362932942E-2"/>
                  <c:y val="-5.752044479545617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{08E70675-DDE8-4063-8444-7A744F76FEFB}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F174-4F9A-9995-34B8E7D71365}"/>
                </c:ext>
              </c:extLst>
            </c:dLbl>
            <c:dLbl>
              <c:idx val="24"/>
              <c:layout>
                <c:manualLayout>
                  <c:x val="-3.4865881073158182E-2"/>
                  <c:y val="-4.609317579818442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{F519833A-5865-4FDB-B84A-1BBE487E759C}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F174-4F9A-9995-34B8E7D71365}"/>
                </c:ext>
              </c:extLst>
            </c:dLbl>
            <c:dLbl>
              <c:idx val="32"/>
              <c:layout>
                <c:manualLayout>
                  <c:x val="-3.1570342725075584E-2"/>
                  <c:y val="-6.7312849380131753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{12B49DF9-D9F7-4400-8D8C-BF663E52C6C9}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F174-4F9A-9995-34B8E7D7136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8.9</c:v>
                </c:pt>
                <c:pt idx="16">
                  <c:v>8.6999999999999993</c:v>
                </c:pt>
                <c:pt idx="24">
                  <c:v>8.8000000000000007</c:v>
                </c:pt>
                <c:pt idx="32">
                  <c:v>8.6999999999999993</c:v>
                </c:pt>
              </c:numCache>
            </c:numRef>
          </c:xVal>
          <c:yVal>
            <c:numRef>
              <c:f>公会計指標分析・財政指標組合せ分析表!$BP$77:$DC$77</c:f>
              <c:numCache>
                <c:formatCode>#,##0.0;"▲ "#,##0.0</c:formatCode>
                <c:ptCount val="40"/>
                <c:pt idx="0">
                  <c:v>36.6</c:v>
                </c:pt>
                <c:pt idx="8">
                  <c:v>37.700000000000003</c:v>
                </c:pt>
                <c:pt idx="16">
                  <c:v>37.9</c:v>
                </c:pt>
                <c:pt idx="24">
                  <c:v>38.700000000000003</c:v>
                </c:pt>
                <c:pt idx="32">
                  <c:v>32.5</c:v>
                </c:pt>
              </c:numCache>
            </c:numRef>
          </c:yVal>
          <c:smooth val="0"/>
          <c:extLst>
            <c:ext xmlns:c16="http://schemas.microsoft.com/office/drawing/2014/chart" uri="{C3380CC4-5D6E-409C-BE32-E72D297353CC}">
              <c16:uniqueId val="{00000013-F174-4F9A-9995-34B8E7D71365}"/>
            </c:ext>
          </c:extLst>
        </c:ser>
        <c:dLbls>
          <c:showLegendKey val="0"/>
          <c:showVal val="1"/>
          <c:showCatName val="0"/>
          <c:showSerName val="0"/>
          <c:showPercent val="0"/>
          <c:showBubbleSize val="0"/>
        </c:dLbls>
        <c:axId val="84219776"/>
        <c:axId val="84234240"/>
      </c:scatterChart>
      <c:valAx>
        <c:axId val="84219776"/>
        <c:scaling>
          <c:orientation val="maxMin"/>
          <c:max val="14"/>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5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鳥取県境港市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33,665
33,124
29.11
22,402,518
21,513,497
140,204
8,087,235
12,338,141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123.3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人口減やコロナ禍により厳しい経済情勢ではあるが、改善傾向にあり類似団体平均より</a:t>
          </a:r>
          <a:r>
            <a:rPr kumimoji="1" lang="en-US" altLang="ja-JP" sz="1300">
              <a:latin typeface="ＭＳ Ｐゴシック" panose="020B0600070205080204" pitchFamily="50" charset="-128"/>
              <a:ea typeface="ＭＳ Ｐゴシック" panose="020B0600070205080204" pitchFamily="50" charset="-128"/>
            </a:rPr>
            <a:t>0.15</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引き続き地方創生の取り組みなどにより市民税等の歳入の確保に努め、財政基盤の強化を図っていく。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113393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6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6350</xdr:rowOff>
    </xdr:from>
    <xdr:to>
      <xdr:col>23</xdr:col>
      <xdr:colOff>133350</xdr:colOff>
      <xdr:row>40</xdr:row>
      <xdr:rowOff>23585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686435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14712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04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23585</xdr:rowOff>
    </xdr:from>
    <xdr:to>
      <xdr:col>19</xdr:col>
      <xdr:colOff>133350</xdr:colOff>
      <xdr:row>40</xdr:row>
      <xdr:rowOff>23585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68815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59872</xdr:rowOff>
    </xdr:from>
    <xdr:to>
      <xdr:col>19</xdr:col>
      <xdr:colOff>184150</xdr:colOff>
      <xdr:row>41</xdr:row>
      <xdr:rowOff>161472</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146249</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75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23585</xdr:rowOff>
    </xdr:from>
    <xdr:to>
      <xdr:col>15</xdr:col>
      <xdr:colOff>82550</xdr:colOff>
      <xdr:row>40</xdr:row>
      <xdr:rowOff>40822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68815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129012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40822</xdr:rowOff>
    </xdr:from>
    <xdr:to>
      <xdr:col>11</xdr:col>
      <xdr:colOff>31750</xdr:colOff>
      <xdr:row>40</xdr:row>
      <xdr:rowOff>58057</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68988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129012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59872</xdr:rowOff>
    </xdr:from>
    <xdr:to>
      <xdr:col>7</xdr:col>
      <xdr:colOff>31750</xdr:colOff>
      <xdr:row>41</xdr:row>
      <xdr:rowOff>161472</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146249</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127000</xdr:rowOff>
    </xdr:from>
    <xdr:to>
      <xdr:col>23</xdr:col>
      <xdr:colOff>184150</xdr:colOff>
      <xdr:row>40</xdr:row>
      <xdr:rowOff>57150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143527</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144235</xdr:rowOff>
    </xdr:from>
    <xdr:to>
      <xdr:col>19</xdr:col>
      <xdr:colOff>184150</xdr:colOff>
      <xdr:row>40</xdr:row>
      <xdr:rowOff>74385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84562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144235</xdr:rowOff>
    </xdr:from>
    <xdr:to>
      <xdr:col>15</xdr:col>
      <xdr:colOff>133350</xdr:colOff>
      <xdr:row>40</xdr:row>
      <xdr:rowOff>74385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84562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161472</xdr:rowOff>
    </xdr:from>
    <xdr:to>
      <xdr:col>11</xdr:col>
      <xdr:colOff>82550</xdr:colOff>
      <xdr:row>40</xdr:row>
      <xdr:rowOff>91622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101799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6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7257</xdr:rowOff>
    </xdr:from>
    <xdr:to>
      <xdr:col>7</xdr:col>
      <xdr:colOff>31750</xdr:colOff>
      <xdr:row>40</xdr:row>
      <xdr:rowOff>108857</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119034</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歳入では、地方税の固定資産税や地方消費税交付金が増となり、経常的一般財源の総額は前年度比</a:t>
          </a:r>
          <a:r>
            <a:rPr kumimoji="1" lang="en-US" altLang="ja-JP" sz="1300">
              <a:latin typeface="ＭＳ Ｐゴシック" panose="020B0600070205080204" pitchFamily="50" charset="-128"/>
              <a:ea typeface="ＭＳ Ｐゴシック" panose="020B0600070205080204" pitchFamily="50" charset="-128"/>
            </a:rPr>
            <a:t>5,997</a:t>
          </a:r>
          <a:r>
            <a:rPr kumimoji="1" lang="ja-JP" altLang="en-US" sz="1300">
              <a:latin typeface="ＭＳ Ｐゴシック" panose="020B0600070205080204" pitchFamily="50" charset="-128"/>
              <a:ea typeface="ＭＳ Ｐゴシック" panose="020B0600070205080204" pitchFamily="50" charset="-128"/>
            </a:rPr>
            <a:t>千円の増となっている。歳出では、人件費は増となっているものの、扶助費及び公債費の減により経常経費充当一般財源等の総額が前年度比</a:t>
          </a:r>
          <a:r>
            <a:rPr kumimoji="1" lang="en-US" altLang="ja-JP" sz="1300">
              <a:latin typeface="ＭＳ Ｐゴシック" panose="020B0600070205080204" pitchFamily="50" charset="-128"/>
              <a:ea typeface="ＭＳ Ｐゴシック" panose="020B0600070205080204" pitchFamily="50" charset="-128"/>
            </a:rPr>
            <a:t>53,381</a:t>
          </a:r>
          <a:r>
            <a:rPr kumimoji="1" lang="ja-JP" altLang="en-US" sz="1300">
              <a:latin typeface="ＭＳ Ｐゴシック" panose="020B0600070205080204" pitchFamily="50" charset="-128"/>
              <a:ea typeface="ＭＳ Ｐゴシック" panose="020B0600070205080204" pitchFamily="50" charset="-128"/>
            </a:rPr>
            <a:t>千円の減となっている。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以上により、経常収支比率は昨年度より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今後は、過去の大型投資事業の起債償還が終了し公債費はゆるやかに減少するものと考えるが、社会保障関係費の増大は続くと考えている。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129540</xdr:rowOff>
    </xdr:from>
    <xdr:to>
      <xdr:col>23</xdr:col>
      <xdr:colOff>133350</xdr:colOff>
      <xdr:row>66</xdr:row>
      <xdr:rowOff>74506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02190"/>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46583</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36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74506</xdr:rowOff>
    </xdr:from>
    <xdr:to>
      <xdr:col>24</xdr:col>
      <xdr:colOff>12700</xdr:colOff>
      <xdr:row>66</xdr:row>
      <xdr:rowOff>74506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9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44467</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129540</xdr:rowOff>
    </xdr:from>
    <xdr:to>
      <xdr:col>24</xdr:col>
      <xdr:colOff>12700</xdr:colOff>
      <xdr:row>57</xdr:row>
      <xdr:rowOff>129540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38946</xdr:rowOff>
    </xdr:from>
    <xdr:to>
      <xdr:col>23</xdr:col>
      <xdr:colOff>133350</xdr:colOff>
      <xdr:row>61</xdr:row>
      <xdr:rowOff>95250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497396"/>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121090</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579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149013</xdr:rowOff>
    </xdr:from>
    <xdr:to>
      <xdr:col>23</xdr:col>
      <xdr:colOff>184150</xdr:colOff>
      <xdr:row>62</xdr:row>
      <xdr:rowOff>79163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95250</xdr:rowOff>
    </xdr:from>
    <xdr:to>
      <xdr:col>19</xdr:col>
      <xdr:colOff>133350</xdr:colOff>
      <xdr:row>63</xdr:row>
      <xdr:rowOff>57996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553700"/>
          <a:ext cx="889000" cy="30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5097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28363</xdr:rowOff>
    </xdr:from>
    <xdr:to>
      <xdr:col>15</xdr:col>
      <xdr:colOff>82550</xdr:colOff>
      <xdr:row>63</xdr:row>
      <xdr:rowOff>57996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658263"/>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49954</xdr:rowOff>
    </xdr:from>
    <xdr:to>
      <xdr:col>15</xdr:col>
      <xdr:colOff>133350</xdr:colOff>
      <xdr:row>62</xdr:row>
      <xdr:rowOff>151554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161731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28363</xdr:rowOff>
    </xdr:from>
    <xdr:to>
      <xdr:col>11</xdr:col>
      <xdr:colOff>31750</xdr:colOff>
      <xdr:row>62</xdr:row>
      <xdr:rowOff>44450</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065826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149013</xdr:rowOff>
    </xdr:from>
    <xdr:to>
      <xdr:col>11</xdr:col>
      <xdr:colOff>82550</xdr:colOff>
      <xdr:row>62</xdr:row>
      <xdr:rowOff>79163</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89340</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84667</xdr:rowOff>
    </xdr:from>
    <xdr:to>
      <xdr:col>7</xdr:col>
      <xdr:colOff>31750</xdr:colOff>
      <xdr:row>62</xdr:row>
      <xdr:rowOff>14817</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24994</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31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159596</xdr:rowOff>
    </xdr:from>
    <xdr:to>
      <xdr:col>23</xdr:col>
      <xdr:colOff>184150</xdr:colOff>
      <xdr:row>61</xdr:row>
      <xdr:rowOff>89746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4673</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29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44450</xdr:rowOff>
    </xdr:from>
    <xdr:to>
      <xdr:col>19</xdr:col>
      <xdr:colOff>184150</xdr:colOff>
      <xdr:row>61</xdr:row>
      <xdr:rowOff>146050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156227</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27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7196</xdr:rowOff>
    </xdr:from>
    <xdr:to>
      <xdr:col>15</xdr:col>
      <xdr:colOff>133350</xdr:colOff>
      <xdr:row>63</xdr:row>
      <xdr:rowOff>108796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93573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149013</xdr:rowOff>
    </xdr:from>
    <xdr:to>
      <xdr:col>11</xdr:col>
      <xdr:colOff>82550</xdr:colOff>
      <xdr:row>62</xdr:row>
      <xdr:rowOff>79163</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63940</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165100</xdr:rowOff>
    </xdr:from>
    <xdr:to>
      <xdr:col>7</xdr:col>
      <xdr:colOff>31750</xdr:colOff>
      <xdr:row>62</xdr:row>
      <xdr:rowOff>95250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80027</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[138,650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以前として類似団体を下回っている状況ではあるが、昨年よりは人件費及び物件費の増により増加となっている。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については、これまで物件費に計上していた会計年度任用職員が人件費に計上されたこと等により増となった。物件費については、逆に会計年度任用職員が人件費に計上されたため減となったが、小中学校</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スクール環境整備事業や基幹業務システム運営事業の増などにより、全体では増加している。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今後も、行政サービスを維持しつつ、経費の抑制に努めていく。</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169424</xdr:rowOff>
    </xdr:from>
    <xdr:to>
      <xdr:col>23</xdr:col>
      <xdr:colOff>133350</xdr:colOff>
      <xdr:row>90</xdr:row>
      <xdr:rowOff>17945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85424"/>
          <a:ext cx="0" cy="15630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161472</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42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17945</xdr:rowOff>
    </xdr:from>
    <xdr:to>
      <xdr:col>24</xdr:col>
      <xdr:colOff>12700</xdr:colOff>
      <xdr:row>90</xdr:row>
      <xdr:rowOff>17945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4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84351</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2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169424</xdr:rowOff>
    </xdr:from>
    <xdr:to>
      <xdr:col>24</xdr:col>
      <xdr:colOff>12700</xdr:colOff>
      <xdr:row>80</xdr:row>
      <xdr:rowOff>169424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85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18600</xdr:rowOff>
    </xdr:from>
    <xdr:to>
      <xdr:col>23</xdr:col>
      <xdr:colOff>133350</xdr:colOff>
      <xdr:row>81</xdr:row>
      <xdr:rowOff>68655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3906050"/>
          <a:ext cx="838200" cy="5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163997</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51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20470</xdr:rowOff>
    </xdr:from>
    <xdr:to>
      <xdr:col>23</xdr:col>
      <xdr:colOff>184150</xdr:colOff>
      <xdr:row>82</xdr:row>
      <xdr:rowOff>122070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7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9165</xdr:rowOff>
    </xdr:from>
    <xdr:to>
      <xdr:col>19</xdr:col>
      <xdr:colOff>133350</xdr:colOff>
      <xdr:row>81</xdr:row>
      <xdr:rowOff>18600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3896615"/>
          <a:ext cx="889000" cy="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105615</xdr:rowOff>
    </xdr:from>
    <xdr:to>
      <xdr:col>19</xdr:col>
      <xdr:colOff>184150</xdr:colOff>
      <xdr:row>82</xdr:row>
      <xdr:rowOff>35765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399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20542</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079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9165</xdr:rowOff>
    </xdr:from>
    <xdr:to>
      <xdr:col>15</xdr:col>
      <xdr:colOff>82550</xdr:colOff>
      <xdr:row>81</xdr:row>
      <xdr:rowOff>33003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2336800" y="13896615"/>
          <a:ext cx="889000" cy="2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90872</xdr:rowOff>
    </xdr:from>
    <xdr:to>
      <xdr:col>15</xdr:col>
      <xdr:colOff>133350</xdr:colOff>
      <xdr:row>82</xdr:row>
      <xdr:rowOff>21022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978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5799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06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5338</xdr:rowOff>
    </xdr:from>
    <xdr:to>
      <xdr:col>11</xdr:col>
      <xdr:colOff>31750</xdr:colOff>
      <xdr:row>81</xdr:row>
      <xdr:rowOff>33003</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892788"/>
          <a:ext cx="889000" cy="2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82502</xdr:rowOff>
    </xdr:from>
    <xdr:to>
      <xdr:col>11</xdr:col>
      <xdr:colOff>82550</xdr:colOff>
      <xdr:row>82</xdr:row>
      <xdr:rowOff>12652</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39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168879</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05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67928</xdr:rowOff>
    </xdr:from>
    <xdr:to>
      <xdr:col>7</xdr:col>
      <xdr:colOff>31750</xdr:colOff>
      <xdr:row>81</xdr:row>
      <xdr:rowOff>169528</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5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154305</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41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17855</xdr:rowOff>
    </xdr:from>
    <xdr:to>
      <xdr:col>23</xdr:col>
      <xdr:colOff>184150</xdr:colOff>
      <xdr:row>81</xdr:row>
      <xdr:rowOff>119455</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90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110582</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82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139250</xdr:rowOff>
    </xdr:from>
    <xdr:to>
      <xdr:col>19</xdr:col>
      <xdr:colOff>184150</xdr:colOff>
      <xdr:row>81</xdr:row>
      <xdr:rowOff>69400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8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79577</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624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129815</xdr:rowOff>
    </xdr:from>
    <xdr:to>
      <xdr:col>15</xdr:col>
      <xdr:colOff>133350</xdr:colOff>
      <xdr:row>81</xdr:row>
      <xdr:rowOff>59965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84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70142</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614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153653</xdr:rowOff>
    </xdr:from>
    <xdr:to>
      <xdr:col>11</xdr:col>
      <xdr:colOff>82550</xdr:colOff>
      <xdr:row>81</xdr:row>
      <xdr:rowOff>83803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86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93980</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638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125988</xdr:rowOff>
    </xdr:from>
    <xdr:to>
      <xdr:col>7</xdr:col>
      <xdr:colOff>31750</xdr:colOff>
      <xdr:row>81</xdr:row>
      <xdr:rowOff>56138</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84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66315</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61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人事異動等による増減があったものの前年より減少しており、類似団体平均を下回っている。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今後も引き続き給与水準の適正化に努め、人件費の縮減を図る。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88</xdr:row>
      <xdr:rowOff>155121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812157"/>
          <a:ext cx="0" cy="1430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127198</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1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155121</xdr:rowOff>
    </xdr:from>
    <xdr:to>
      <xdr:col>81</xdr:col>
      <xdr:colOff>133350</xdr:colOff>
      <xdr:row>88</xdr:row>
      <xdr:rowOff>155121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4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148771</xdr:rowOff>
    </xdr:from>
    <xdr:to>
      <xdr:col>81</xdr:col>
      <xdr:colOff>44450</xdr:colOff>
      <xdr:row>82</xdr:row>
      <xdr:rowOff>46264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036221"/>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2920</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2332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30843</xdr:rowOff>
    </xdr:from>
    <xdr:to>
      <xdr:col>81</xdr:col>
      <xdr:colOff>95250</xdr:colOff>
      <xdr:row>83</xdr:row>
      <xdr:rowOff>132443</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26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148771</xdr:rowOff>
    </xdr:from>
    <xdr:to>
      <xdr:col>77</xdr:col>
      <xdr:colOff>44450</xdr:colOff>
      <xdr:row>82</xdr:row>
      <xdr:rowOff>80736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036221"/>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48079</xdr:rowOff>
    </xdr:from>
    <xdr:to>
      <xdr:col>77</xdr:col>
      <xdr:colOff>95250</xdr:colOff>
      <xdr:row>83</xdr:row>
      <xdr:rowOff>149679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134456</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364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63500</xdr:rowOff>
    </xdr:from>
    <xdr:to>
      <xdr:col>72</xdr:col>
      <xdr:colOff>203200</xdr:colOff>
      <xdr:row>82</xdr:row>
      <xdr:rowOff>80736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12240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65314</xdr:rowOff>
    </xdr:from>
    <xdr:to>
      <xdr:col>73</xdr:col>
      <xdr:colOff>44450</xdr:colOff>
      <xdr:row>83</xdr:row>
      <xdr:rowOff>166914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29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151691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38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63500</xdr:rowOff>
    </xdr:from>
    <xdr:to>
      <xdr:col>68</xdr:col>
      <xdr:colOff>152400</xdr:colOff>
      <xdr:row>82</xdr:row>
      <xdr:rowOff>80736</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412240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48079</xdr:rowOff>
    </xdr:from>
    <xdr:to>
      <xdr:col>68</xdr:col>
      <xdr:colOff>203200</xdr:colOff>
      <xdr:row>83</xdr:row>
      <xdr:rowOff>149679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134456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13607</xdr:rowOff>
    </xdr:from>
    <xdr:to>
      <xdr:col>64</xdr:col>
      <xdr:colOff>152400</xdr:colOff>
      <xdr:row>83</xdr:row>
      <xdr:rowOff>115207</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2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99984</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33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166914</xdr:rowOff>
    </xdr:from>
    <xdr:to>
      <xdr:col>81</xdr:col>
      <xdr:colOff>95250</xdr:colOff>
      <xdr:row>82</xdr:row>
      <xdr:rowOff>97064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11991</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389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97971</xdr:rowOff>
    </xdr:from>
    <xdr:to>
      <xdr:col>77</xdr:col>
      <xdr:colOff>95250</xdr:colOff>
      <xdr:row>82</xdr:row>
      <xdr:rowOff>28121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398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38298</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3754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29936</xdr:rowOff>
    </xdr:from>
    <xdr:to>
      <xdr:col>73</xdr:col>
      <xdr:colOff>44450</xdr:colOff>
      <xdr:row>82</xdr:row>
      <xdr:rowOff>131536</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08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141713</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385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12700</xdr:rowOff>
    </xdr:from>
    <xdr:to>
      <xdr:col>68</xdr:col>
      <xdr:colOff>203200</xdr:colOff>
      <xdr:row>82</xdr:row>
      <xdr:rowOff>114300</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124477</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29936</xdr:rowOff>
    </xdr:from>
    <xdr:to>
      <xdr:col>64</xdr:col>
      <xdr:colOff>152400</xdr:colOff>
      <xdr:row>82</xdr:row>
      <xdr:rowOff>131536</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08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141713</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385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今後も、中期職員採用計画に沿って退職者数と同程度の補充を行っていくことから数値はほぼ横ばいで推移していくものと見込んでいる。</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123656</xdr:rowOff>
    </xdr:from>
    <xdr:to>
      <xdr:col>81</xdr:col>
      <xdr:colOff>44450</xdr:colOff>
      <xdr:row>66</xdr:row>
      <xdr:rowOff>100245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239206"/>
          <a:ext cx="0" cy="1176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72322</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388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100245</xdr:rowOff>
    </xdr:from>
    <xdr:to>
      <xdr:col>81</xdr:col>
      <xdr:colOff>133350</xdr:colOff>
      <xdr:row>66</xdr:row>
      <xdr:rowOff>100245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1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38583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8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123656</xdr:rowOff>
    </xdr:from>
    <xdr:to>
      <xdr:col>81</xdr:col>
      <xdr:colOff>133350</xdr:colOff>
      <xdr:row>59</xdr:row>
      <xdr:rowOff>123656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23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140546</xdr:rowOff>
    </xdr:from>
    <xdr:to>
      <xdr:col>81</xdr:col>
      <xdr:colOff>44450</xdr:colOff>
      <xdr:row>59</xdr:row>
      <xdr:rowOff>141351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256096"/>
          <a:ext cx="838200" cy="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11426</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2984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39349</xdr:rowOff>
    </xdr:from>
    <xdr:to>
      <xdr:col>81</xdr:col>
      <xdr:colOff>95250</xdr:colOff>
      <xdr:row>60</xdr:row>
      <xdr:rowOff>140949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136123</xdr:rowOff>
    </xdr:from>
    <xdr:to>
      <xdr:col>77</xdr:col>
      <xdr:colOff>44450</xdr:colOff>
      <xdr:row>59</xdr:row>
      <xdr:rowOff>140546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251673"/>
          <a:ext cx="889000" cy="4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29294</xdr:rowOff>
    </xdr:from>
    <xdr:to>
      <xdr:col>77</xdr:col>
      <xdr:colOff>95250</xdr:colOff>
      <xdr:row>60</xdr:row>
      <xdr:rowOff>130894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3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115671</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402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136123</xdr:rowOff>
    </xdr:from>
    <xdr:to>
      <xdr:col>72</xdr:col>
      <xdr:colOff>203200</xdr:colOff>
      <xdr:row>59</xdr:row>
      <xdr:rowOff>138536</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251673"/>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26077</xdr:rowOff>
    </xdr:from>
    <xdr:to>
      <xdr:col>73</xdr:col>
      <xdr:colOff>44450</xdr:colOff>
      <xdr:row>60</xdr:row>
      <xdr:rowOff>127677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31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112454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39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132906</xdr:rowOff>
    </xdr:from>
    <xdr:to>
      <xdr:col>68</xdr:col>
      <xdr:colOff>152400</xdr:colOff>
      <xdr:row>59</xdr:row>
      <xdr:rowOff>138536</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248456"/>
          <a:ext cx="8890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28893</xdr:rowOff>
    </xdr:from>
    <xdr:to>
      <xdr:col>68</xdr:col>
      <xdr:colOff>203200</xdr:colOff>
      <xdr:row>60</xdr:row>
      <xdr:rowOff>130493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1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115270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40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22056</xdr:rowOff>
    </xdr:from>
    <xdr:to>
      <xdr:col>64</xdr:col>
      <xdr:colOff>152400</xdr:colOff>
      <xdr:row>60</xdr:row>
      <xdr:rowOff>123656</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0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108433</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39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90551</xdr:rowOff>
    </xdr:from>
    <xdr:to>
      <xdr:col>81</xdr:col>
      <xdr:colOff>95250</xdr:colOff>
      <xdr:row>60</xdr:row>
      <xdr:rowOff>20701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20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11828</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127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89746</xdr:rowOff>
    </xdr:from>
    <xdr:to>
      <xdr:col>77</xdr:col>
      <xdr:colOff>95250</xdr:colOff>
      <xdr:row>60</xdr:row>
      <xdr:rowOff>19896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30073</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9974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85323</xdr:rowOff>
    </xdr:from>
    <xdr:to>
      <xdr:col>73</xdr:col>
      <xdr:colOff>44450</xdr:colOff>
      <xdr:row>60</xdr:row>
      <xdr:rowOff>15473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20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25650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996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87736</xdr:rowOff>
    </xdr:from>
    <xdr:to>
      <xdr:col>68</xdr:col>
      <xdr:colOff>203200</xdr:colOff>
      <xdr:row>60</xdr:row>
      <xdr:rowOff>17886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20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28063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997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82106</xdr:rowOff>
    </xdr:from>
    <xdr:to>
      <xdr:col>64</xdr:col>
      <xdr:colOff>152400</xdr:colOff>
      <xdr:row>60</xdr:row>
      <xdr:rowOff>12256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19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22433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996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本格的な行財政改革を開始した平成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年度以降、投資的事業を厳選し、市債の発行を抑制する等、公債費の適正管理に努めており、その結果として平成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年度決算時のピーク（</a:t>
          </a:r>
          <a:r>
            <a:rPr kumimoji="1" lang="en-US" altLang="ja-JP" sz="1300">
              <a:latin typeface="ＭＳ Ｐゴシック" panose="020B0600070205080204" pitchFamily="50" charset="-128"/>
              <a:ea typeface="ＭＳ Ｐゴシック" panose="020B0600070205080204" pitchFamily="50" charset="-128"/>
            </a:rPr>
            <a:t>20.1</a:t>
          </a:r>
          <a:r>
            <a:rPr kumimoji="1" lang="ja-JP" altLang="en-US" sz="1300">
              <a:latin typeface="ＭＳ Ｐゴシック" panose="020B0600070205080204" pitchFamily="50" charset="-128"/>
              <a:ea typeface="ＭＳ Ｐゴシック" panose="020B0600070205080204" pitchFamily="50" charset="-128"/>
            </a:rPr>
            <a:t>％）から年々減少し、令和２年度には</a:t>
          </a:r>
          <a:r>
            <a:rPr kumimoji="1" lang="en-US" altLang="ja-JP" sz="1300">
              <a:latin typeface="ＭＳ Ｐゴシック" panose="020B0600070205080204" pitchFamily="50" charset="-128"/>
              <a:ea typeface="ＭＳ Ｐゴシック" panose="020B0600070205080204" pitchFamily="50" charset="-128"/>
            </a:rPr>
            <a:t>11.8%</a:t>
          </a:r>
          <a:r>
            <a:rPr kumimoji="1" lang="ja-JP" altLang="en-US" sz="1300">
              <a:latin typeface="ＭＳ Ｐゴシック" panose="020B0600070205080204" pitchFamily="50" charset="-128"/>
              <a:ea typeface="ＭＳ Ｐゴシック" panose="020B0600070205080204" pitchFamily="50" charset="-128"/>
            </a:rPr>
            <a:t>まで減少した。</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98954</xdr:rowOff>
    </xdr:from>
    <xdr:to>
      <xdr:col>81</xdr:col>
      <xdr:colOff>44450</xdr:colOff>
      <xdr:row>45</xdr:row>
      <xdr:rowOff>23813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271154"/>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167340</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71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23813</xdr:rowOff>
    </xdr:from>
    <xdr:to>
      <xdr:col>81</xdr:col>
      <xdr:colOff>133350</xdr:colOff>
      <xdr:row>45</xdr:row>
      <xdr:rowOff>23813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73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13881</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601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98954</xdr:rowOff>
    </xdr:from>
    <xdr:to>
      <xdr:col>81</xdr:col>
      <xdr:colOff>133350</xdr:colOff>
      <xdr:row>36</xdr:row>
      <xdr:rowOff>98954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27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24342</xdr:rowOff>
    </xdr:from>
    <xdr:to>
      <xdr:col>81</xdr:col>
      <xdr:colOff>44450</xdr:colOff>
      <xdr:row>44</xdr:row>
      <xdr:rowOff>134938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6179800" y="7568142"/>
          <a:ext cx="838200" cy="11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21290</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70507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4763</xdr:rowOff>
    </xdr:from>
    <xdr:to>
      <xdr:col>81</xdr:col>
      <xdr:colOff>95250</xdr:colOff>
      <xdr:row>42</xdr:row>
      <xdr:rowOff>106363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720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134938</xdr:rowOff>
    </xdr:from>
    <xdr:to>
      <xdr:col>77</xdr:col>
      <xdr:colOff>44450</xdr:colOff>
      <xdr:row>45</xdr:row>
      <xdr:rowOff>13758</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5290800" y="7678738"/>
          <a:ext cx="889000" cy="5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14817</xdr:rowOff>
    </xdr:from>
    <xdr:to>
      <xdr:col>77</xdr:col>
      <xdr:colOff>95250</xdr:colOff>
      <xdr:row>42</xdr:row>
      <xdr:rowOff>116417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126594</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45</xdr:row>
      <xdr:rowOff>13758</xdr:rowOff>
    </xdr:from>
    <xdr:to>
      <xdr:col>72</xdr:col>
      <xdr:colOff>203200</xdr:colOff>
      <xdr:row>45</xdr:row>
      <xdr:rowOff>13758</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4401800" y="77290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4763</xdr:rowOff>
    </xdr:from>
    <xdr:to>
      <xdr:col>73</xdr:col>
      <xdr:colOff>44450</xdr:colOff>
      <xdr:row>42</xdr:row>
      <xdr:rowOff>106363</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720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116540</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697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13758</xdr:rowOff>
    </xdr:from>
    <xdr:to>
      <xdr:col>68</xdr:col>
      <xdr:colOff>152400</xdr:colOff>
      <xdr:row>45</xdr:row>
      <xdr:rowOff>23813</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3512800" y="7729008"/>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24871</xdr:rowOff>
    </xdr:from>
    <xdr:to>
      <xdr:col>68</xdr:col>
      <xdr:colOff>203200</xdr:colOff>
      <xdr:row>42</xdr:row>
      <xdr:rowOff>126471</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722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136648</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6994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55033</xdr:rowOff>
    </xdr:from>
    <xdr:to>
      <xdr:col>64</xdr:col>
      <xdr:colOff>152400</xdr:colOff>
      <xdr:row>42</xdr:row>
      <xdr:rowOff>156633</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166810</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144992</xdr:rowOff>
    </xdr:from>
    <xdr:to>
      <xdr:col>81</xdr:col>
      <xdr:colOff>95250</xdr:colOff>
      <xdr:row>44</xdr:row>
      <xdr:rowOff>75142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117069</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7489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84138</xdr:rowOff>
    </xdr:from>
    <xdr:to>
      <xdr:col>77</xdr:col>
      <xdr:colOff>95250</xdr:colOff>
      <xdr:row>45</xdr:row>
      <xdr:rowOff>14288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762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170515</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7714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134408</xdr:rowOff>
    </xdr:from>
    <xdr:to>
      <xdr:col>73</xdr:col>
      <xdr:colOff>44450</xdr:colOff>
      <xdr:row>45</xdr:row>
      <xdr:rowOff>64558</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49335</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776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134408</xdr:rowOff>
    </xdr:from>
    <xdr:to>
      <xdr:col>68</xdr:col>
      <xdr:colOff>203200</xdr:colOff>
      <xdr:row>45</xdr:row>
      <xdr:rowOff>64558</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49335</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776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144463</xdr:rowOff>
    </xdr:from>
    <xdr:to>
      <xdr:col>64</xdr:col>
      <xdr:colOff>152400</xdr:colOff>
      <xdr:row>45</xdr:row>
      <xdr:rowOff>74613</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768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59390</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777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公債費残高の減少に伴い将来負担比率は改善傾向にある。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境港市民交流センターの建設に伴う市債借入が一時的に増加することにより、将来負担比率が一時的に増加することが見込まれるが、次世代への負担を少しでも軽減できるよう、引き続き市債発行の抑制や基金残高の維持、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21</xdr:row>
      <xdr:rowOff>129540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018000" y="2313214"/>
          <a:ext cx="0" cy="1416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101617</xdr:rowOff>
    </xdr:from>
    <xdr:ext cx="762000" cy="25904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106900" y="37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129540</xdr:rowOff>
    </xdr:from>
    <xdr:to>
      <xdr:col>81</xdr:col>
      <xdr:colOff>133350</xdr:colOff>
      <xdr:row>21</xdr:row>
      <xdr:rowOff>129540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372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129540</xdr:rowOff>
    </xdr:from>
    <xdr:to>
      <xdr:col>81</xdr:col>
      <xdr:colOff>44450</xdr:colOff>
      <xdr:row>21</xdr:row>
      <xdr:rowOff>167458</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6179800" y="3729990"/>
          <a:ext cx="8382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80632</xdr:rowOff>
    </xdr:from>
    <xdr:ext cx="762000" cy="259045"/>
    <xdr:sp macro="" textlink="">
      <xdr:nvSpPr>
        <xdr:cNvPr id="452" name="将来負担の状況平均値テキスト">
          <a:extLst>
            <a:ext uri="{FF2B5EF4-FFF2-40B4-BE49-F238E27FC236}">
              <a16:creationId xmlns:a16="http://schemas.microsoft.com/office/drawing/2014/main" id="{00000000-0008-0000-0300-0000C4010000}"/>
            </a:ext>
          </a:extLst>
        </xdr:cNvPr>
        <xdr:cNvSpPr txBox="1"/>
      </xdr:nvSpPr>
      <xdr:spPr>
        <a:xfrm>
          <a:off x="17106900" y="24809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64105</xdr:rowOff>
    </xdr:from>
    <xdr:to>
      <xdr:col>81</xdr:col>
      <xdr:colOff>95250</xdr:colOff>
      <xdr:row>15</xdr:row>
      <xdr:rowOff>165705</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9672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151372</xdr:rowOff>
    </xdr:from>
    <xdr:to>
      <xdr:col>77</xdr:col>
      <xdr:colOff>44450</xdr:colOff>
      <xdr:row>21</xdr:row>
      <xdr:rowOff>167458</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5290800" y="3751822"/>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135346</xdr:rowOff>
    </xdr:from>
    <xdr:to>
      <xdr:col>77</xdr:col>
      <xdr:colOff>95250</xdr:colOff>
      <xdr:row>16</xdr:row>
      <xdr:rowOff>65496</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6129000" y="270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75673</xdr:rowOff>
    </xdr:from>
    <xdr:ext cx="7366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798800" y="2475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151372</xdr:rowOff>
    </xdr:from>
    <xdr:to>
      <xdr:col>72</xdr:col>
      <xdr:colOff>203200</xdr:colOff>
      <xdr:row>22</xdr:row>
      <xdr:rowOff>117808</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4401800" y="3751822"/>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126153</xdr:rowOff>
    </xdr:from>
    <xdr:to>
      <xdr:col>73</xdr:col>
      <xdr:colOff>44450</xdr:colOff>
      <xdr:row>16</xdr:row>
      <xdr:rowOff>56303</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5240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66480</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46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77168</xdr:rowOff>
    </xdr:from>
    <xdr:to>
      <xdr:col>68</xdr:col>
      <xdr:colOff>152400</xdr:colOff>
      <xdr:row>22</xdr:row>
      <xdr:rowOff>117808</xdr:rowOff>
    </xdr:to>
    <xdr:cxnSp macro="">
      <xdr:nvCxnSpPr>
        <xdr:cNvPr id="460" name="直線コネクタ 459">
          <a:extLst>
            <a:ext uri="{FF2B5EF4-FFF2-40B4-BE49-F238E27FC236}">
              <a16:creationId xmlns:a16="http://schemas.microsoft.com/office/drawing/2014/main" id="{00000000-0008-0000-0300-0000CC010000}"/>
            </a:ext>
          </a:extLst>
        </xdr:cNvPr>
        <xdr:cNvCxnSpPr/>
      </xdr:nvCxnSpPr>
      <xdr:spPr>
        <a:xfrm>
          <a:off x="13512800" y="3334718"/>
          <a:ext cx="889000" cy="55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123855</xdr:rowOff>
    </xdr:from>
    <xdr:to>
      <xdr:col>68</xdr:col>
      <xdr:colOff>203200</xdr:colOff>
      <xdr:row>16</xdr:row>
      <xdr:rowOff>54005</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4351000" y="269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64182</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464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111216</xdr:rowOff>
    </xdr:from>
    <xdr:to>
      <xdr:col>64</xdr:col>
      <xdr:colOff>152400</xdr:colOff>
      <xdr:row>16</xdr:row>
      <xdr:rowOff>41366</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3462000" y="268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51543</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45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78740</xdr:rowOff>
    </xdr:from>
    <xdr:to>
      <xdr:col>81</xdr:col>
      <xdr:colOff>95250</xdr:colOff>
      <xdr:row>22</xdr:row>
      <xdr:rowOff>8890</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967200" y="367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146067</xdr:rowOff>
    </xdr:from>
    <xdr:ext cx="762000" cy="259045"/>
    <xdr:sp macro="" textlink="">
      <xdr:nvSpPr>
        <xdr:cNvPr id="471" name="将来負担の状況該当値テキスト">
          <a:extLst>
            <a:ext uri="{FF2B5EF4-FFF2-40B4-BE49-F238E27FC236}">
              <a16:creationId xmlns:a16="http://schemas.microsoft.com/office/drawing/2014/main" id="{00000000-0008-0000-0300-0000D7010000}"/>
            </a:ext>
          </a:extLst>
        </xdr:cNvPr>
        <xdr:cNvSpPr txBox="1"/>
      </xdr:nvSpPr>
      <xdr:spPr>
        <a:xfrm>
          <a:off x="17106900" y="357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116658</xdr:rowOff>
    </xdr:from>
    <xdr:to>
      <xdr:col>77</xdr:col>
      <xdr:colOff>95250</xdr:colOff>
      <xdr:row>22</xdr:row>
      <xdr:rowOff>46808</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6129000" y="371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31585</xdr:rowOff>
    </xdr:from>
    <xdr:ext cx="7366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5798800" y="3803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100572</xdr:rowOff>
    </xdr:from>
    <xdr:to>
      <xdr:col>73</xdr:col>
      <xdr:colOff>44450</xdr:colOff>
      <xdr:row>22</xdr:row>
      <xdr:rowOff>30722</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5240000" y="370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15499</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909800" y="378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67008</xdr:rowOff>
    </xdr:from>
    <xdr:to>
      <xdr:col>68</xdr:col>
      <xdr:colOff>203200</xdr:colOff>
      <xdr:row>22</xdr:row>
      <xdr:rowOff>168608</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4351000" y="383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153385</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4020800" y="3925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26368</xdr:rowOff>
    </xdr:from>
    <xdr:to>
      <xdr:col>64</xdr:col>
      <xdr:colOff>152400</xdr:colOff>
      <xdr:row>19</xdr:row>
      <xdr:rowOff>127968</xdr:rowOff>
    </xdr:to>
    <xdr:sp macro="" textlink="">
      <xdr:nvSpPr>
        <xdr:cNvPr id="478" name="楕円 477">
          <a:extLst>
            <a:ext uri="{FF2B5EF4-FFF2-40B4-BE49-F238E27FC236}">
              <a16:creationId xmlns:a16="http://schemas.microsoft.com/office/drawing/2014/main" id="{00000000-0008-0000-0300-0000DE010000}"/>
            </a:ext>
          </a:extLst>
        </xdr:cNvPr>
        <xdr:cNvSpPr/>
      </xdr:nvSpPr>
      <xdr:spPr>
        <a:xfrm>
          <a:off x="13462000" y="328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112745</xdr:rowOff>
    </xdr:from>
    <xdr:ext cx="762000" cy="259045"/>
    <xdr:sp macro="" textlink="">
      <xdr:nvSpPr>
        <xdr:cNvPr id="479" name="テキスト ボックス 478">
          <a:extLst>
            <a:ext uri="{FF2B5EF4-FFF2-40B4-BE49-F238E27FC236}">
              <a16:creationId xmlns:a16="http://schemas.microsoft.com/office/drawing/2014/main" id="{00000000-0008-0000-0300-0000DF010000}"/>
            </a:ext>
          </a:extLst>
        </xdr:cNvPr>
        <xdr:cNvSpPr txBox="1"/>
      </xdr:nvSpPr>
      <xdr:spPr>
        <a:xfrm>
          <a:off x="13131800" y="3370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鳥取県境港市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33,665
33,124
29.11
22,402,518
21,513,497
140,204
8,087,235
12,338,141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123.3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退職者分の職員数を給与号給の高くない新規採用職員で補充していることなどにより、類似団体平均を</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これまで物件費に計上されていた会計年度任用職員が人件費に計上されたことなどから、前年度に比べて</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ポイントの増となっている。今後も、中期職員採用計画に沿った職員採用を計画しており、更なる人件費の抑制に努める。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119380</xdr:rowOff>
    </xdr:from>
    <xdr:to>
      <xdr:col>24</xdr:col>
      <xdr:colOff>25400</xdr:colOff>
      <xdr:row>40</xdr:row>
      <xdr:rowOff>149860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0578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34307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49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119380</xdr:rowOff>
    </xdr:from>
    <xdr:to>
      <xdr:col>24</xdr:col>
      <xdr:colOff>114300</xdr:colOff>
      <xdr:row>32</xdr:row>
      <xdr:rowOff>119380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05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20320</xdr:rowOff>
    </xdr:from>
    <xdr:to>
      <xdr:col>24</xdr:col>
      <xdr:colOff>25400</xdr:colOff>
      <xdr:row>34</xdr:row>
      <xdr:rowOff>149860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84962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124477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5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152400</xdr:rowOff>
    </xdr:from>
    <xdr:to>
      <xdr:col>24</xdr:col>
      <xdr:colOff>76200</xdr:colOff>
      <xdr:row>35</xdr:row>
      <xdr:rowOff>82550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20320</xdr:rowOff>
    </xdr:from>
    <xdr:to>
      <xdr:col>19</xdr:col>
      <xdr:colOff>187325</xdr:colOff>
      <xdr:row>35</xdr:row>
      <xdr:rowOff>24130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84962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106680</xdr:rowOff>
    </xdr:from>
    <xdr:to>
      <xdr:col>20</xdr:col>
      <xdr:colOff>38100</xdr:colOff>
      <xdr:row>35</xdr:row>
      <xdr:rowOff>36830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59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21607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2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81280</xdr:rowOff>
    </xdr:from>
    <xdr:to>
      <xdr:col>15</xdr:col>
      <xdr:colOff>98425</xdr:colOff>
      <xdr:row>35</xdr:row>
      <xdr:rowOff>24130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9105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121920</xdr:rowOff>
    </xdr:from>
    <xdr:to>
      <xdr:col>15</xdr:col>
      <xdr:colOff>149225</xdr:colOff>
      <xdr:row>35</xdr:row>
      <xdr:rowOff>52070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62247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5080</xdr:rowOff>
    </xdr:from>
    <xdr:to>
      <xdr:col>11</xdr:col>
      <xdr:colOff>9525</xdr:colOff>
      <xdr:row>34</xdr:row>
      <xdr:rowOff>81280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8343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99060</xdr:rowOff>
    </xdr:from>
    <xdr:to>
      <xdr:col>11</xdr:col>
      <xdr:colOff>60325</xdr:colOff>
      <xdr:row>35</xdr:row>
      <xdr:rowOff>29210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13987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1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91440</xdr:rowOff>
    </xdr:from>
    <xdr:to>
      <xdr:col>6</xdr:col>
      <xdr:colOff>171450</xdr:colOff>
      <xdr:row>35</xdr:row>
      <xdr:rowOff>21590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6367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0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99060</xdr:rowOff>
    </xdr:from>
    <xdr:to>
      <xdr:col>24</xdr:col>
      <xdr:colOff>76200</xdr:colOff>
      <xdr:row>35</xdr:row>
      <xdr:rowOff>29210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115587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140970</xdr:rowOff>
    </xdr:from>
    <xdr:to>
      <xdr:col>20</xdr:col>
      <xdr:colOff>38100</xdr:colOff>
      <xdr:row>34</xdr:row>
      <xdr:rowOff>71120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81297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56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144780</xdr:rowOff>
    </xdr:from>
    <xdr:to>
      <xdr:col>15</xdr:col>
      <xdr:colOff>149225</xdr:colOff>
      <xdr:row>35</xdr:row>
      <xdr:rowOff>74930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59707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6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30480</xdr:rowOff>
    </xdr:from>
    <xdr:to>
      <xdr:col>11</xdr:col>
      <xdr:colOff>60325</xdr:colOff>
      <xdr:row>34</xdr:row>
      <xdr:rowOff>132080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142257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125730</xdr:rowOff>
    </xdr:from>
    <xdr:to>
      <xdr:col>6</xdr:col>
      <xdr:colOff>171450</xdr:colOff>
      <xdr:row>34</xdr:row>
      <xdr:rowOff>55880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7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66057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55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行財政改革における経常的経費抑制の取り組みにより類似団体平均を</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ポイント下回る結果となっている。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今後も引き続き事業の見直し等による経常経費の削減に努めていく。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81280</xdr:rowOff>
    </xdr:from>
    <xdr:to>
      <xdr:col>82</xdr:col>
      <xdr:colOff>107950</xdr:colOff>
      <xdr:row>21</xdr:row>
      <xdr:rowOff>31750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386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167657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882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81280</xdr:rowOff>
    </xdr:from>
    <xdr:to>
      <xdr:col>82</xdr:col>
      <xdr:colOff>196850</xdr:colOff>
      <xdr:row>12</xdr:row>
      <xdr:rowOff>81280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38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xdr:rowOff>
    </xdr:from>
    <xdr:to>
      <xdr:col>82</xdr:col>
      <xdr:colOff>107950</xdr:colOff>
      <xdr:row>16</xdr:row>
      <xdr:rowOff>35560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7559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135907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07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163830</xdr:rowOff>
    </xdr:from>
    <xdr:to>
      <xdr:col>82</xdr:col>
      <xdr:colOff>158750</xdr:colOff>
      <xdr:row>16</xdr:row>
      <xdr:rowOff>93980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35560</xdr:rowOff>
    </xdr:from>
    <xdr:to>
      <xdr:col>78</xdr:col>
      <xdr:colOff>69850</xdr:colOff>
      <xdr:row>16</xdr:row>
      <xdr:rowOff>66040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7787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45720</xdr:rowOff>
    </xdr:from>
    <xdr:to>
      <xdr:col>78</xdr:col>
      <xdr:colOff>120650</xdr:colOff>
      <xdr:row>16</xdr:row>
      <xdr:rowOff>147320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132097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7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20320</xdr:rowOff>
    </xdr:from>
    <xdr:to>
      <xdr:col>73</xdr:col>
      <xdr:colOff>180975</xdr:colOff>
      <xdr:row>16</xdr:row>
      <xdr:rowOff>66040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7635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60960</xdr:rowOff>
    </xdr:from>
    <xdr:to>
      <xdr:col>74</xdr:col>
      <xdr:colOff>31750</xdr:colOff>
      <xdr:row>16</xdr:row>
      <xdr:rowOff>162560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147337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138430</xdr:rowOff>
    </xdr:from>
    <xdr:to>
      <xdr:col>69</xdr:col>
      <xdr:colOff>92075</xdr:colOff>
      <xdr:row>16</xdr:row>
      <xdr:rowOff>20320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7101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30480</xdr:rowOff>
    </xdr:from>
    <xdr:to>
      <xdr:col>69</xdr:col>
      <xdr:colOff>142875</xdr:colOff>
      <xdr:row>16</xdr:row>
      <xdr:rowOff>132080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116857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101617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149877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156210</xdr:rowOff>
    </xdr:from>
    <xdr:to>
      <xdr:col>78</xdr:col>
      <xdr:colOff>120650</xdr:colOff>
      <xdr:row>16</xdr:row>
      <xdr:rowOff>86360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96537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9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15240</xdr:rowOff>
    </xdr:from>
    <xdr:to>
      <xdr:col>74</xdr:col>
      <xdr:colOff>31750</xdr:colOff>
      <xdr:row>16</xdr:row>
      <xdr:rowOff>116840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127017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140970</xdr:rowOff>
    </xdr:from>
    <xdr:to>
      <xdr:col>69</xdr:col>
      <xdr:colOff>142875</xdr:colOff>
      <xdr:row>16</xdr:row>
      <xdr:rowOff>71120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81297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87630</xdr:rowOff>
    </xdr:from>
    <xdr:to>
      <xdr:col>65</xdr:col>
      <xdr:colOff>53975</xdr:colOff>
      <xdr:row>16</xdr:row>
      <xdr:rowOff>17780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27957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生活保護扶助費は前年度よりも減少しているが、障がい者関連費及び保育所関連費などの増加により依然として類似団体平均よりも</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今後、少子高齢化や医療の高度化により扶助費の増加が見込まれるため、公債費の適正管理や事業の見直し等による経費削減に努め、扶助費の増加に備えた財政運営に努める。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41275</xdr:rowOff>
    </xdr:from>
    <xdr:to>
      <xdr:col>24</xdr:col>
      <xdr:colOff>25400</xdr:colOff>
      <xdr:row>61</xdr:row>
      <xdr:rowOff>88900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2812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60977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88900</xdr:rowOff>
    </xdr:from>
    <xdr:to>
      <xdr:col>24</xdr:col>
      <xdr:colOff>114300</xdr:colOff>
      <xdr:row>61</xdr:row>
      <xdr:rowOff>88900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127652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7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41275</xdr:rowOff>
    </xdr:from>
    <xdr:to>
      <xdr:col>24</xdr:col>
      <xdr:colOff>114300</xdr:colOff>
      <xdr:row>53</xdr:row>
      <xdr:rowOff>41275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50800</xdr:rowOff>
    </xdr:from>
    <xdr:to>
      <xdr:col>24</xdr:col>
      <xdr:colOff>25400</xdr:colOff>
      <xdr:row>57</xdr:row>
      <xdr:rowOff>107950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8234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35577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65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12700</xdr:rowOff>
    </xdr:from>
    <xdr:to>
      <xdr:col>19</xdr:col>
      <xdr:colOff>187325</xdr:colOff>
      <xdr:row>57</xdr:row>
      <xdr:rowOff>107950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7853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155575</xdr:rowOff>
    </xdr:from>
    <xdr:to>
      <xdr:col>15</xdr:col>
      <xdr:colOff>98425</xdr:colOff>
      <xdr:row>57</xdr:row>
      <xdr:rowOff>12700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7567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149877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136525</xdr:rowOff>
    </xdr:from>
    <xdr:to>
      <xdr:col>11</xdr:col>
      <xdr:colOff>9525</xdr:colOff>
      <xdr:row>56</xdr:row>
      <xdr:rowOff>155575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7377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28575</xdr:rowOff>
    </xdr:from>
    <xdr:to>
      <xdr:col>11</xdr:col>
      <xdr:colOff>60325</xdr:colOff>
      <xdr:row>56</xdr:row>
      <xdr:rowOff>130175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2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140352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39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0</xdr:rowOff>
    </xdr:from>
    <xdr:to>
      <xdr:col>24</xdr:col>
      <xdr:colOff>76200</xdr:colOff>
      <xdr:row>57</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143527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57150</xdr:rowOff>
    </xdr:from>
    <xdr:to>
      <xdr:col>20</xdr:col>
      <xdr:colOff>38100</xdr:colOff>
      <xdr:row>57</xdr:row>
      <xdr:rowOff>158750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143527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133350</xdr:rowOff>
    </xdr:from>
    <xdr:to>
      <xdr:col>15</xdr:col>
      <xdr:colOff>149225</xdr:colOff>
      <xdr:row>57</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48277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104775</xdr:rowOff>
    </xdr:from>
    <xdr:to>
      <xdr:col>11</xdr:col>
      <xdr:colOff>60325</xdr:colOff>
      <xdr:row>57</xdr:row>
      <xdr:rowOff>34925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70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19702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79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85725</xdr:rowOff>
    </xdr:from>
    <xdr:to>
      <xdr:col>6</xdr:col>
      <xdr:colOff>171450</xdr:colOff>
      <xdr:row>57</xdr:row>
      <xdr:rowOff>15875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68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652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773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介護保険事業への繰出金について、介護サービス等の利用増に伴い増加が続いている。</a:t>
          </a:r>
        </a:p>
        <a:p>
          <a:r>
            <a:rPr kumimoji="1" lang="ja-JP" altLang="en-US" sz="1300">
              <a:latin typeface="ＭＳ Ｐゴシック" panose="020B0600070205080204" pitchFamily="50" charset="-128"/>
              <a:ea typeface="ＭＳ Ｐゴシック" panose="020B0600070205080204" pitchFamily="50" charset="-128"/>
            </a:rPr>
            <a:t>　国民健康保険・後期高齢者医療とあわせて健康寿命の増進に努め、下水道事業については一般会計同様に公債費の適正管理等に努めることで、繰出金の抑制を図る。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95250</xdr:rowOff>
    </xdr:from>
    <xdr:to>
      <xdr:col>82</xdr:col>
      <xdr:colOff>107950</xdr:colOff>
      <xdr:row>62</xdr:row>
      <xdr:rowOff>63500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821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10177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2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95250</xdr:rowOff>
    </xdr:from>
    <xdr:to>
      <xdr:col>82</xdr:col>
      <xdr:colOff>196850</xdr:colOff>
      <xdr:row>53</xdr:row>
      <xdr:rowOff>95250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8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165100</xdr:rowOff>
    </xdr:from>
    <xdr:to>
      <xdr:col>82</xdr:col>
      <xdr:colOff>107950</xdr:colOff>
      <xdr:row>61</xdr:row>
      <xdr:rowOff>19050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104521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80027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09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63500</xdr:rowOff>
    </xdr:from>
    <xdr:to>
      <xdr:col>82</xdr:col>
      <xdr:colOff>158750</xdr:colOff>
      <xdr:row>56</xdr:row>
      <xdr:rowOff>165100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61</xdr:row>
      <xdr:rowOff>19050</xdr:rowOff>
    </xdr:from>
    <xdr:to>
      <xdr:col>78</xdr:col>
      <xdr:colOff>69850</xdr:colOff>
      <xdr:row>61</xdr:row>
      <xdr:rowOff>57150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10477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82550</xdr:rowOff>
    </xdr:from>
    <xdr:to>
      <xdr:col>78</xdr:col>
      <xdr:colOff>120650</xdr:colOff>
      <xdr:row>58</xdr:row>
      <xdr:rowOff>12700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22877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57150</xdr:rowOff>
    </xdr:from>
    <xdr:to>
      <xdr:col>73</xdr:col>
      <xdr:colOff>180975</xdr:colOff>
      <xdr:row>61</xdr:row>
      <xdr:rowOff>57150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1051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146050</xdr:rowOff>
    </xdr:from>
    <xdr:to>
      <xdr:col>74</xdr:col>
      <xdr:colOff>31750</xdr:colOff>
      <xdr:row>58</xdr:row>
      <xdr:rowOff>76200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86377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57150</xdr:rowOff>
    </xdr:from>
    <xdr:to>
      <xdr:col>69</xdr:col>
      <xdr:colOff>92075</xdr:colOff>
      <xdr:row>61</xdr:row>
      <xdr:rowOff>158750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105156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99077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120650</xdr:rowOff>
    </xdr:from>
    <xdr:to>
      <xdr:col>65</xdr:col>
      <xdr:colOff>53975</xdr:colOff>
      <xdr:row>58</xdr:row>
      <xdr:rowOff>50800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60977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114300</xdr:rowOff>
    </xdr:from>
    <xdr:to>
      <xdr:col>82</xdr:col>
      <xdr:colOff>158750</xdr:colOff>
      <xdr:row>61</xdr:row>
      <xdr:rowOff>44450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86377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139700</xdr:rowOff>
    </xdr:from>
    <xdr:to>
      <xdr:col>78</xdr:col>
      <xdr:colOff>120650</xdr:colOff>
      <xdr:row>61</xdr:row>
      <xdr:rowOff>69850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54627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51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6350</xdr:rowOff>
    </xdr:from>
    <xdr:to>
      <xdr:col>74</xdr:col>
      <xdr:colOff>31750</xdr:colOff>
      <xdr:row>61</xdr:row>
      <xdr:rowOff>107950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92727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6350</xdr:rowOff>
    </xdr:from>
    <xdr:to>
      <xdr:col>69</xdr:col>
      <xdr:colOff>142875</xdr:colOff>
      <xdr:row>61</xdr:row>
      <xdr:rowOff>107950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92727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107950</xdr:rowOff>
    </xdr:from>
    <xdr:to>
      <xdr:col>65</xdr:col>
      <xdr:colOff>53975</xdr:colOff>
      <xdr:row>62</xdr:row>
      <xdr:rowOff>38100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56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62</xdr:row>
      <xdr:rowOff>22877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ポイント下回っている状況である。</a:t>
          </a:r>
        </a:p>
        <a:p>
          <a:r>
            <a:rPr kumimoji="1" lang="ja-JP" altLang="en-US" sz="1300">
              <a:latin typeface="ＭＳ Ｐゴシック" panose="020B0600070205080204" pitchFamily="50" charset="-128"/>
              <a:ea typeface="ＭＳ Ｐゴシック" panose="020B0600070205080204" pitchFamily="50" charset="-128"/>
            </a:rPr>
            <a:t>　今後も引き続き事業の見直し等による経常経費の削減に努めていく。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39</xdr:row>
      <xdr:rowOff>165862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6943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137939</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82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165862</xdr:rowOff>
    </xdr:from>
    <xdr:to>
      <xdr:col>82</xdr:col>
      <xdr:colOff>196850</xdr:colOff>
      <xdr:row>39</xdr:row>
      <xdr:rowOff>165862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85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143002</xdr:rowOff>
    </xdr:from>
    <xdr:to>
      <xdr:col>82</xdr:col>
      <xdr:colOff>107950</xdr:colOff>
      <xdr:row>35</xdr:row>
      <xdr:rowOff>165862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14375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165862</xdr:rowOff>
    </xdr:from>
    <xdr:to>
      <xdr:col>78</xdr:col>
      <xdr:colOff>69850</xdr:colOff>
      <xdr:row>36</xdr:row>
      <xdr:rowOff>17272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1666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162577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17272</xdr:rowOff>
    </xdr:from>
    <xdr:to>
      <xdr:col>73</xdr:col>
      <xdr:colOff>180975</xdr:colOff>
      <xdr:row>36</xdr:row>
      <xdr:rowOff>21844</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1894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116857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21844</xdr:rowOff>
    </xdr:from>
    <xdr:to>
      <xdr:col>69</xdr:col>
      <xdr:colOff>92075</xdr:colOff>
      <xdr:row>36</xdr:row>
      <xdr:rowOff>94996</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19404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107713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133113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92202</xdr:rowOff>
    </xdr:from>
    <xdr:to>
      <xdr:col>82</xdr:col>
      <xdr:colOff>158750</xdr:colOff>
      <xdr:row>36</xdr:row>
      <xdr:rowOff>22352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108729</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93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115062</xdr:rowOff>
    </xdr:from>
    <xdr:to>
      <xdr:col>78</xdr:col>
      <xdr:colOff>120650</xdr:colOff>
      <xdr:row>36</xdr:row>
      <xdr:rowOff>45212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55389</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884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137922</xdr:rowOff>
    </xdr:from>
    <xdr:to>
      <xdr:col>74</xdr:col>
      <xdr:colOff>31750</xdr:colOff>
      <xdr:row>36</xdr:row>
      <xdr:rowOff>68072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78249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142494</xdr:rowOff>
    </xdr:from>
    <xdr:to>
      <xdr:col>69</xdr:col>
      <xdr:colOff>142875</xdr:colOff>
      <xdr:row>36</xdr:row>
      <xdr:rowOff>72644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82821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130573</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行財政改革を本格的に開始した平成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年度以降、投資的事業を厳選し、市債の発行を抑制する等、公債費の適正管理に努めており、その結果として、市債残高は平成</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年度をピークに減少し、公債費についても平成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年度をピークに年々減少してきている。</a:t>
          </a:r>
        </a:p>
        <a:p>
          <a:r>
            <a:rPr kumimoji="1" lang="ja-JP" altLang="en-US" sz="1300">
              <a:latin typeface="ＭＳ Ｐゴシック" panose="020B0600070205080204" pitchFamily="50" charset="-128"/>
              <a:ea typeface="ＭＳ Ｐゴシック" panose="020B0600070205080204" pitchFamily="50" charset="-128"/>
            </a:rPr>
            <a:t>　今後も市債発行や公債費の適正管理に努め、減少を図っていく。</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111760</xdr:rowOff>
    </xdr:from>
    <xdr:to>
      <xdr:col>24</xdr:col>
      <xdr:colOff>25400</xdr:colOff>
      <xdr:row>80</xdr:row>
      <xdr:rowOff>35561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456160"/>
          <a:ext cx="0" cy="1295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26687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111760</xdr:rowOff>
    </xdr:from>
    <xdr:to>
      <xdr:col>24</xdr:col>
      <xdr:colOff>114300</xdr:colOff>
      <xdr:row>72</xdr:row>
      <xdr:rowOff>111760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149860</xdr:rowOff>
    </xdr:from>
    <xdr:to>
      <xdr:col>24</xdr:col>
      <xdr:colOff>25400</xdr:colOff>
      <xdr:row>75</xdr:row>
      <xdr:rowOff>39370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28371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158766</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017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15239</xdr:rowOff>
    </xdr:from>
    <xdr:to>
      <xdr:col>24</xdr:col>
      <xdr:colOff>76200</xdr:colOff>
      <xdr:row>76</xdr:row>
      <xdr:rowOff>116839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39370</xdr:rowOff>
    </xdr:from>
    <xdr:to>
      <xdr:col>19</xdr:col>
      <xdr:colOff>187325</xdr:colOff>
      <xdr:row>75</xdr:row>
      <xdr:rowOff>138430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098800" y="128981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38100</xdr:rowOff>
    </xdr:from>
    <xdr:to>
      <xdr:col>20</xdr:col>
      <xdr:colOff>38100</xdr:colOff>
      <xdr:row>76</xdr:row>
      <xdr:rowOff>139700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124477</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15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123190</xdr:rowOff>
    </xdr:from>
    <xdr:to>
      <xdr:col>15</xdr:col>
      <xdr:colOff>98425</xdr:colOff>
      <xdr:row>75</xdr:row>
      <xdr:rowOff>138430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2209800" y="129819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68580</xdr:rowOff>
    </xdr:from>
    <xdr:to>
      <xdr:col>15</xdr:col>
      <xdr:colOff>149225</xdr:colOff>
      <xdr:row>76</xdr:row>
      <xdr:rowOff>170180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154957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100330</xdr:rowOff>
    </xdr:from>
    <xdr:to>
      <xdr:col>11</xdr:col>
      <xdr:colOff>9525</xdr:colOff>
      <xdr:row>75</xdr:row>
      <xdr:rowOff>123190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2959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68580</xdr:rowOff>
    </xdr:from>
    <xdr:to>
      <xdr:col>11</xdr:col>
      <xdr:colOff>60325</xdr:colOff>
      <xdr:row>76</xdr:row>
      <xdr:rowOff>170180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154957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60961</xdr:rowOff>
    </xdr:from>
    <xdr:to>
      <xdr:col>6</xdr:col>
      <xdr:colOff>171450</xdr:colOff>
      <xdr:row>76</xdr:row>
      <xdr:rowOff>162561</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147338</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99060</xdr:rowOff>
    </xdr:from>
    <xdr:to>
      <xdr:col>24</xdr:col>
      <xdr:colOff>76200</xdr:colOff>
      <xdr:row>75</xdr:row>
      <xdr:rowOff>29210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115587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160020</xdr:rowOff>
    </xdr:from>
    <xdr:to>
      <xdr:col>20</xdr:col>
      <xdr:colOff>38100</xdr:colOff>
      <xdr:row>75</xdr:row>
      <xdr:rowOff>90170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100347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61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87630</xdr:rowOff>
    </xdr:from>
    <xdr:to>
      <xdr:col>15</xdr:col>
      <xdr:colOff>149225</xdr:colOff>
      <xdr:row>76</xdr:row>
      <xdr:rowOff>17780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27957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72390</xdr:rowOff>
    </xdr:from>
    <xdr:to>
      <xdr:col>11</xdr:col>
      <xdr:colOff>60325</xdr:colOff>
      <xdr:row>76</xdr:row>
      <xdr:rowOff>2539</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12717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49530</xdr:rowOff>
    </xdr:from>
    <xdr:to>
      <xdr:col>6</xdr:col>
      <xdr:colOff>171450</xdr:colOff>
      <xdr:row>75</xdr:row>
      <xdr:rowOff>151130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161307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行財政改革による人件費・物件費等の抑制の効果も見られるが、少子高齢化の急速な進展等に伴い、社会保障関係経費の増加傾向が続いていることから全体として高い値となっている。</a:t>
          </a:r>
        </a:p>
        <a:p>
          <a:r>
            <a:rPr kumimoji="1" lang="ja-JP" altLang="en-US" sz="1300">
              <a:latin typeface="ＭＳ Ｐゴシック" panose="020B0600070205080204" pitchFamily="50" charset="-128"/>
              <a:ea typeface="ＭＳ Ｐゴシック" panose="020B0600070205080204" pitchFamily="50" charset="-128"/>
            </a:rPr>
            <a:t>　今後も、事業の適正化を図り経費の縮減に努めていく。</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81</xdr:row>
      <xdr:rowOff>78994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814300"/>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51071</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9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78994</xdr:rowOff>
    </xdr:from>
    <xdr:to>
      <xdr:col>82</xdr:col>
      <xdr:colOff>196850</xdr:colOff>
      <xdr:row>81</xdr:row>
      <xdr:rowOff>78994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96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156718</xdr:rowOff>
    </xdr:from>
    <xdr:to>
      <xdr:col>82</xdr:col>
      <xdr:colOff>107950</xdr:colOff>
      <xdr:row>77</xdr:row>
      <xdr:rowOff>161289</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671800" y="13358368"/>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63009</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156718</xdr:rowOff>
    </xdr:from>
    <xdr:to>
      <xdr:col>78</xdr:col>
      <xdr:colOff>69850</xdr:colOff>
      <xdr:row>78</xdr:row>
      <xdr:rowOff>99568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4782800" y="1335836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96774</xdr:rowOff>
    </xdr:from>
    <xdr:to>
      <xdr:col>78</xdr:col>
      <xdr:colOff>120650</xdr:colOff>
      <xdr:row>78</xdr:row>
      <xdr:rowOff>26924</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37101</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067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165863</xdr:rowOff>
    </xdr:from>
    <xdr:to>
      <xdr:col>73</xdr:col>
      <xdr:colOff>180975</xdr:colOff>
      <xdr:row>78</xdr:row>
      <xdr:rowOff>99568</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893800" y="13367513"/>
          <a:ext cx="889000" cy="10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55626</xdr:rowOff>
    </xdr:from>
    <xdr:to>
      <xdr:col>74</xdr:col>
      <xdr:colOff>31750</xdr:colOff>
      <xdr:row>77</xdr:row>
      <xdr:rowOff>157226</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167403</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165863</xdr:rowOff>
    </xdr:from>
    <xdr:to>
      <xdr:col>69</xdr:col>
      <xdr:colOff>92075</xdr:colOff>
      <xdr:row>78</xdr:row>
      <xdr:rowOff>17272</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004800" y="1336751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14478</xdr:rowOff>
    </xdr:from>
    <xdr:to>
      <xdr:col>69</xdr:col>
      <xdr:colOff>142875</xdr:colOff>
      <xdr:row>77</xdr:row>
      <xdr:rowOff>116078</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126255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153924</xdr:rowOff>
    </xdr:from>
    <xdr:to>
      <xdr:col>65</xdr:col>
      <xdr:colOff>53975</xdr:colOff>
      <xdr:row>77</xdr:row>
      <xdr:rowOff>84074</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94251</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82566</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105918</xdr:rowOff>
    </xdr:from>
    <xdr:to>
      <xdr:col>78</xdr:col>
      <xdr:colOff>120650</xdr:colOff>
      <xdr:row>78</xdr:row>
      <xdr:rowOff>36068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20845</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3393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48768</xdr:rowOff>
    </xdr:from>
    <xdr:to>
      <xdr:col>74</xdr:col>
      <xdr:colOff>31750</xdr:colOff>
      <xdr:row>78</xdr:row>
      <xdr:rowOff>150368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135145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115063</xdr:rowOff>
    </xdr:from>
    <xdr:to>
      <xdr:col>69</xdr:col>
      <xdr:colOff>142875</xdr:colOff>
      <xdr:row>78</xdr:row>
      <xdr:rowOff>45213</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29990</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137922</xdr:rowOff>
    </xdr:from>
    <xdr:to>
      <xdr:col>65</xdr:col>
      <xdr:colOff>53975</xdr:colOff>
      <xdr:row>78</xdr:row>
      <xdr:rowOff>68072</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52849</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鳥取県境港市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100710</xdr:rowOff>
    </xdr:from>
    <xdr:to>
      <xdr:col>29</xdr:col>
      <xdr:colOff>127000</xdr:colOff>
      <xdr:row>18</xdr:row>
      <xdr:rowOff>18286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034285"/>
          <a:ext cx="0" cy="11177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161813</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24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18286</xdr:rowOff>
    </xdr:from>
    <xdr:to>
      <xdr:col>30</xdr:col>
      <xdr:colOff>25400</xdr:colOff>
      <xdr:row>18</xdr:row>
      <xdr:rowOff>18286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520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15637</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77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100710</xdr:rowOff>
    </xdr:from>
    <xdr:to>
      <xdr:col>30</xdr:col>
      <xdr:colOff>25400</xdr:colOff>
      <xdr:row>11</xdr:row>
      <xdr:rowOff>100710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0342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150887</xdr:rowOff>
    </xdr:from>
    <xdr:to>
      <xdr:col>29</xdr:col>
      <xdr:colOff>127000</xdr:colOff>
      <xdr:row>17</xdr:row>
      <xdr:rowOff>162089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3113162"/>
          <a:ext cx="647700" cy="11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2630</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793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157553</xdr:rowOff>
    </xdr:from>
    <xdr:to>
      <xdr:col>29</xdr:col>
      <xdr:colOff>177800</xdr:colOff>
      <xdr:row>17</xdr:row>
      <xdr:rowOff>87703</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948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150343</xdr:rowOff>
    </xdr:from>
    <xdr:to>
      <xdr:col>26</xdr:col>
      <xdr:colOff>50800</xdr:colOff>
      <xdr:row>17</xdr:row>
      <xdr:rowOff>162089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4305300" y="3112618"/>
          <a:ext cx="698500" cy="117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167762</xdr:rowOff>
    </xdr:from>
    <xdr:to>
      <xdr:col>26</xdr:col>
      <xdr:colOff>101600</xdr:colOff>
      <xdr:row>17</xdr:row>
      <xdr:rowOff>97912</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958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108089</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727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150343</xdr:rowOff>
    </xdr:from>
    <xdr:to>
      <xdr:col>22</xdr:col>
      <xdr:colOff>114300</xdr:colOff>
      <xdr:row>17</xdr:row>
      <xdr:rowOff>155692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3112618"/>
          <a:ext cx="698500" cy="53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5383</xdr:rowOff>
    </xdr:from>
    <xdr:to>
      <xdr:col>22</xdr:col>
      <xdr:colOff>165100</xdr:colOff>
      <xdr:row>17</xdr:row>
      <xdr:rowOff>106983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967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117160</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736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155692</xdr:rowOff>
    </xdr:from>
    <xdr:to>
      <xdr:col>18</xdr:col>
      <xdr:colOff>177800</xdr:colOff>
      <xdr:row>17</xdr:row>
      <xdr:rowOff>163776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3117967"/>
          <a:ext cx="698500" cy="80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9868</xdr:rowOff>
    </xdr:from>
    <xdr:to>
      <xdr:col>19</xdr:col>
      <xdr:colOff>38100</xdr:colOff>
      <xdr:row>17</xdr:row>
      <xdr:rowOff>111468</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72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121645</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741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22061</xdr:rowOff>
    </xdr:from>
    <xdr:to>
      <xdr:col>15</xdr:col>
      <xdr:colOff>101600</xdr:colOff>
      <xdr:row>17</xdr:row>
      <xdr:rowOff>123661</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84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133838</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75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100087</xdr:rowOff>
    </xdr:from>
    <xdr:to>
      <xdr:col>29</xdr:col>
      <xdr:colOff>177800</xdr:colOff>
      <xdr:row>18</xdr:row>
      <xdr:rowOff>30237</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3062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8664</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970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111289</xdr:rowOff>
    </xdr:from>
    <xdr:to>
      <xdr:col>26</xdr:col>
      <xdr:colOff>101600</xdr:colOff>
      <xdr:row>18</xdr:row>
      <xdr:rowOff>41439</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3073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26216</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3159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99543</xdr:rowOff>
    </xdr:from>
    <xdr:to>
      <xdr:col>22</xdr:col>
      <xdr:colOff>165100</xdr:colOff>
      <xdr:row>18</xdr:row>
      <xdr:rowOff>29693</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3061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14470</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3148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104892</xdr:rowOff>
    </xdr:from>
    <xdr:to>
      <xdr:col>19</xdr:col>
      <xdr:colOff>38100</xdr:colOff>
      <xdr:row>18</xdr:row>
      <xdr:rowOff>35042</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30671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19819</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3153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112976</xdr:rowOff>
    </xdr:from>
    <xdr:to>
      <xdr:col>15</xdr:col>
      <xdr:colOff>101600</xdr:colOff>
      <xdr:row>18</xdr:row>
      <xdr:rowOff>43126</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3075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27903</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3161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101968</xdr:rowOff>
    </xdr:from>
    <xdr:to>
      <xdr:col>29</xdr:col>
      <xdr:colOff>127000</xdr:colOff>
      <xdr:row>38</xdr:row>
      <xdr:rowOff>76616</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6369418"/>
          <a:ext cx="0" cy="11747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48693</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51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76616</xdr:rowOff>
    </xdr:from>
    <xdr:to>
      <xdr:col>30</xdr:col>
      <xdr:colOff>25400</xdr:colOff>
      <xdr:row>38</xdr:row>
      <xdr:rowOff>76616</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5442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188345</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6112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101968</xdr:rowOff>
    </xdr:from>
    <xdr:to>
      <xdr:col>30</xdr:col>
      <xdr:colOff>25400</xdr:colOff>
      <xdr:row>34</xdr:row>
      <xdr:rowOff>101968</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63694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311594</xdr:rowOff>
    </xdr:from>
    <xdr:to>
      <xdr:col>29</xdr:col>
      <xdr:colOff>127000</xdr:colOff>
      <xdr:row>36</xdr:row>
      <xdr:rowOff>21570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003800" y="6921944"/>
          <a:ext cx="647700" cy="528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157215</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7675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312138</xdr:rowOff>
    </xdr:from>
    <xdr:to>
      <xdr:col>29</xdr:col>
      <xdr:colOff>177800</xdr:colOff>
      <xdr:row>36</xdr:row>
      <xdr:rowOff>70838</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9224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279933</xdr:rowOff>
    </xdr:from>
    <xdr:to>
      <xdr:col>26</xdr:col>
      <xdr:colOff>50800</xdr:colOff>
      <xdr:row>35</xdr:row>
      <xdr:rowOff>311594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4305300" y="6890283"/>
          <a:ext cx="698500" cy="316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312069</xdr:rowOff>
    </xdr:from>
    <xdr:to>
      <xdr:col>26</xdr:col>
      <xdr:colOff>101600</xdr:colOff>
      <xdr:row>36</xdr:row>
      <xdr:rowOff>70769</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9224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55546</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7008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262811</xdr:rowOff>
    </xdr:from>
    <xdr:to>
      <xdr:col>22</xdr:col>
      <xdr:colOff>114300</xdr:colOff>
      <xdr:row>35</xdr:row>
      <xdr:rowOff>279933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3606800" y="6873161"/>
          <a:ext cx="698500" cy="171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321785</xdr:rowOff>
    </xdr:from>
    <xdr:to>
      <xdr:col>22</xdr:col>
      <xdr:colOff>165100</xdr:colOff>
      <xdr:row>36</xdr:row>
      <xdr:rowOff>80485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932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65262</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701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262811</xdr:rowOff>
    </xdr:from>
    <xdr:to>
      <xdr:col>18</xdr:col>
      <xdr:colOff>177800</xdr:colOff>
      <xdr:row>35</xdr:row>
      <xdr:rowOff>269646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2908300" y="6873161"/>
          <a:ext cx="698500" cy="68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306400</xdr:rowOff>
    </xdr:from>
    <xdr:to>
      <xdr:col>19</xdr:col>
      <xdr:colOff>38100</xdr:colOff>
      <xdr:row>36</xdr:row>
      <xdr:rowOff>65100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916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49877</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700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300137</xdr:rowOff>
    </xdr:from>
    <xdr:to>
      <xdr:col>15</xdr:col>
      <xdr:colOff>101600</xdr:colOff>
      <xdr:row>36</xdr:row>
      <xdr:rowOff>58837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910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43614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996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313670</xdr:rowOff>
    </xdr:from>
    <xdr:to>
      <xdr:col>29</xdr:col>
      <xdr:colOff>177800</xdr:colOff>
      <xdr:row>36</xdr:row>
      <xdr:rowOff>72370</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924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285747</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89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260794</xdr:rowOff>
    </xdr:from>
    <xdr:to>
      <xdr:col>26</xdr:col>
      <xdr:colOff>101600</xdr:colOff>
      <xdr:row>36</xdr:row>
      <xdr:rowOff>19494</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871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29671</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640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229133</xdr:rowOff>
    </xdr:from>
    <xdr:to>
      <xdr:col>22</xdr:col>
      <xdr:colOff>165100</xdr:colOff>
      <xdr:row>35</xdr:row>
      <xdr:rowOff>330733</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839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340910</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608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212011</xdr:rowOff>
    </xdr:from>
    <xdr:to>
      <xdr:col>19</xdr:col>
      <xdr:colOff>38100</xdr:colOff>
      <xdr:row>35</xdr:row>
      <xdr:rowOff>313611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822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323788</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591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218846</xdr:rowOff>
    </xdr:from>
    <xdr:to>
      <xdr:col>15</xdr:col>
      <xdr:colOff>101600</xdr:colOff>
      <xdr:row>35</xdr:row>
      <xdr:rowOff>320446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829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330623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659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鳥取県境港市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33,665
33,124
29.11
22,402,518
21,513,497
140,204
8,087,235
12,338,141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123.3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51876</xdr:rowOff>
    </xdr:from>
    <xdr:to>
      <xdr:col>24</xdr:col>
      <xdr:colOff>62865</xdr:colOff>
      <xdr:row>37</xdr:row>
      <xdr:rowOff>44557</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195376"/>
          <a:ext cx="1270" cy="1192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48384</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44557</xdr:rowOff>
    </xdr:from>
    <xdr:to>
      <xdr:col>24</xdr:col>
      <xdr:colOff>152400</xdr:colOff>
      <xdr:row>37</xdr:row>
      <xdr:rowOff>44557</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88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170003</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4970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51876</xdr:rowOff>
    </xdr:from>
    <xdr:to>
      <xdr:col>24</xdr:col>
      <xdr:colOff>152400</xdr:colOff>
      <xdr:row>30</xdr:row>
      <xdr:rowOff>51876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195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164325</xdr:rowOff>
    </xdr:from>
    <xdr:to>
      <xdr:col>24</xdr:col>
      <xdr:colOff>63500</xdr:colOff>
      <xdr:row>37</xdr:row>
      <xdr:rowOff>23096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336525"/>
          <a:ext cx="838200" cy="3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27414</xdr:rowOff>
    </xdr:from>
    <xdr:ext cx="534377"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28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4537</xdr:rowOff>
    </xdr:from>
    <xdr:to>
      <xdr:col>24</xdr:col>
      <xdr:colOff>114300</xdr:colOff>
      <xdr:row>36</xdr:row>
      <xdr:rowOff>106137</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76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168737</xdr:rowOff>
    </xdr:from>
    <xdr:to>
      <xdr:col>19</xdr:col>
      <xdr:colOff>177800</xdr:colOff>
      <xdr:row>37</xdr:row>
      <xdr:rowOff>23096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2908300" y="6340937"/>
          <a:ext cx="889000" cy="2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42371</xdr:rowOff>
    </xdr:from>
    <xdr:to>
      <xdr:col>20</xdr:col>
      <xdr:colOff>38100</xdr:colOff>
      <xdr:row>36</xdr:row>
      <xdr:rowOff>143971</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2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160498</xdr:rowOff>
    </xdr:from>
    <xdr:ext cx="534377"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530111" y="598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166817</xdr:rowOff>
    </xdr:from>
    <xdr:to>
      <xdr:col>15</xdr:col>
      <xdr:colOff>50800</xdr:colOff>
      <xdr:row>36</xdr:row>
      <xdr:rowOff>168737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019300" y="6339017"/>
          <a:ext cx="8890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44648</xdr:rowOff>
    </xdr:from>
    <xdr:to>
      <xdr:col>15</xdr:col>
      <xdr:colOff>101600</xdr:colOff>
      <xdr:row>36</xdr:row>
      <xdr:rowOff>146248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21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162775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41111" y="599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166817</xdr:rowOff>
    </xdr:from>
    <xdr:to>
      <xdr:col>10</xdr:col>
      <xdr:colOff>114300</xdr:colOff>
      <xdr:row>37</xdr:row>
      <xdr:rowOff>24454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339017"/>
          <a:ext cx="889000" cy="29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45196</xdr:rowOff>
    </xdr:from>
    <xdr:to>
      <xdr:col>10</xdr:col>
      <xdr:colOff>165100</xdr:colOff>
      <xdr:row>36</xdr:row>
      <xdr:rowOff>146796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21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163323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599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53307</xdr:rowOff>
    </xdr:from>
    <xdr:to>
      <xdr:col>6</xdr:col>
      <xdr:colOff>38100</xdr:colOff>
      <xdr:row>36</xdr:row>
      <xdr:rowOff>154907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171434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600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113525</xdr:rowOff>
    </xdr:from>
    <xdr:to>
      <xdr:col>24</xdr:col>
      <xdr:colOff>114300</xdr:colOff>
      <xdr:row>37</xdr:row>
      <xdr:rowOff>43675</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28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28452</xdr:rowOff>
    </xdr:from>
    <xdr:ext cx="534377"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20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143746</xdr:rowOff>
    </xdr:from>
    <xdr:to>
      <xdr:col>20</xdr:col>
      <xdr:colOff>38100</xdr:colOff>
      <xdr:row>37</xdr:row>
      <xdr:rowOff>73896</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31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65023</xdr:rowOff>
    </xdr:from>
    <xdr:ext cx="534377"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530111" y="640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117937</xdr:rowOff>
    </xdr:from>
    <xdr:to>
      <xdr:col>15</xdr:col>
      <xdr:colOff>101600</xdr:colOff>
      <xdr:row>37</xdr:row>
      <xdr:rowOff>48087</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29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39214</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1111" y="638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116017</xdr:rowOff>
    </xdr:from>
    <xdr:to>
      <xdr:col>10</xdr:col>
      <xdr:colOff>165100</xdr:colOff>
      <xdr:row>37</xdr:row>
      <xdr:rowOff>46167</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28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37294</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6380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145104</xdr:rowOff>
    </xdr:from>
    <xdr:to>
      <xdr:col>6</xdr:col>
      <xdr:colOff>38100</xdr:colOff>
      <xdr:row>37</xdr:row>
      <xdr:rowOff>75254</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31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66381</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641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62296</xdr:rowOff>
    </xdr:from>
    <xdr:to>
      <xdr:col>24</xdr:col>
      <xdr:colOff>62865</xdr:colOff>
      <xdr:row>58</xdr:row>
      <xdr:rowOff>107614</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634796"/>
          <a:ext cx="1270" cy="1416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111441</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1005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107614</xdr:rowOff>
    </xdr:from>
    <xdr:to>
      <xdr:col>24</xdr:col>
      <xdr:colOff>152400</xdr:colOff>
      <xdr:row>58</xdr:row>
      <xdr:rowOff>107614</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10051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8973</xdr:rowOff>
    </xdr:from>
    <xdr:ext cx="599010"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410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62296</xdr:rowOff>
    </xdr:from>
    <xdr:to>
      <xdr:col>24</xdr:col>
      <xdr:colOff>152400</xdr:colOff>
      <xdr:row>50</xdr:row>
      <xdr:rowOff>62296</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63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162167</xdr:rowOff>
    </xdr:from>
    <xdr:to>
      <xdr:col>24</xdr:col>
      <xdr:colOff>63500</xdr:colOff>
      <xdr:row>58</xdr:row>
      <xdr:rowOff>29232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3797300" y="9934817"/>
          <a:ext cx="838200" cy="38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136045</xdr:rowOff>
    </xdr:from>
    <xdr:ext cx="534377"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565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113168</xdr:rowOff>
    </xdr:from>
    <xdr:to>
      <xdr:col>24</xdr:col>
      <xdr:colOff>114300</xdr:colOff>
      <xdr:row>57</xdr:row>
      <xdr:rowOff>43318</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71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29232</xdr:rowOff>
    </xdr:from>
    <xdr:to>
      <xdr:col>19</xdr:col>
      <xdr:colOff>177800</xdr:colOff>
      <xdr:row>58</xdr:row>
      <xdr:rowOff>67453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2908300" y="9973332"/>
          <a:ext cx="889000" cy="38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37794</xdr:rowOff>
    </xdr:from>
    <xdr:to>
      <xdr:col>20</xdr:col>
      <xdr:colOff>38100</xdr:colOff>
      <xdr:row>57</xdr:row>
      <xdr:rowOff>139394</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81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155921</xdr:rowOff>
    </xdr:from>
    <xdr:ext cx="534377"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530111" y="958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16448</xdr:rowOff>
    </xdr:from>
    <xdr:to>
      <xdr:col>15</xdr:col>
      <xdr:colOff>50800</xdr:colOff>
      <xdr:row>58</xdr:row>
      <xdr:rowOff>67453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019300" y="9960548"/>
          <a:ext cx="889000" cy="5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65409</xdr:rowOff>
    </xdr:from>
    <xdr:to>
      <xdr:col>15</xdr:col>
      <xdr:colOff>101600</xdr:colOff>
      <xdr:row>57</xdr:row>
      <xdr:rowOff>167009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83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12086</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41111" y="961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16448</xdr:rowOff>
    </xdr:from>
    <xdr:to>
      <xdr:col>10</xdr:col>
      <xdr:colOff>114300</xdr:colOff>
      <xdr:row>58</xdr:row>
      <xdr:rowOff>53911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1130300" y="9960548"/>
          <a:ext cx="889000" cy="37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88370</xdr:rowOff>
    </xdr:from>
    <xdr:to>
      <xdr:col>10</xdr:col>
      <xdr:colOff>165100</xdr:colOff>
      <xdr:row>58</xdr:row>
      <xdr:rowOff>18520</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86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35047</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52111" y="963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94194</xdr:rowOff>
    </xdr:from>
    <xdr:to>
      <xdr:col>6</xdr:col>
      <xdr:colOff>38100</xdr:colOff>
      <xdr:row>58</xdr:row>
      <xdr:rowOff>24344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86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40871</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63111" y="964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111367</xdr:rowOff>
    </xdr:from>
    <xdr:to>
      <xdr:col>24</xdr:col>
      <xdr:colOff>114300</xdr:colOff>
      <xdr:row>58</xdr:row>
      <xdr:rowOff>41517</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88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26294</xdr:rowOff>
    </xdr:from>
    <xdr:ext cx="534377"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798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149882</xdr:rowOff>
    </xdr:from>
    <xdr:to>
      <xdr:col>20</xdr:col>
      <xdr:colOff>38100</xdr:colOff>
      <xdr:row>58</xdr:row>
      <xdr:rowOff>80032</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92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71159</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530111" y="1001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16653</xdr:rowOff>
    </xdr:from>
    <xdr:to>
      <xdr:col>15</xdr:col>
      <xdr:colOff>101600</xdr:colOff>
      <xdr:row>58</xdr:row>
      <xdr:rowOff>118253</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96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109380</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41111" y="1005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137098</xdr:rowOff>
    </xdr:from>
    <xdr:to>
      <xdr:col>10</xdr:col>
      <xdr:colOff>165100</xdr:colOff>
      <xdr:row>58</xdr:row>
      <xdr:rowOff>67248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90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58375</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52111" y="1000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3111</xdr:rowOff>
    </xdr:from>
    <xdr:to>
      <xdr:col>6</xdr:col>
      <xdr:colOff>38100</xdr:colOff>
      <xdr:row>58</xdr:row>
      <xdr:rowOff>104711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94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95838</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63111" y="1003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139853</xdr:rowOff>
    </xdr:from>
    <xdr:to>
      <xdr:col>24</xdr:col>
      <xdr:colOff>62865</xdr:colOff>
      <xdr:row>79</xdr:row>
      <xdr:rowOff>18695</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141353"/>
          <a:ext cx="127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22522</xdr:rowOff>
    </xdr:from>
    <xdr:ext cx="469744"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6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18695</xdr:rowOff>
    </xdr:from>
    <xdr:to>
      <xdr:col>24</xdr:col>
      <xdr:colOff>152400</xdr:colOff>
      <xdr:row>79</xdr:row>
      <xdr:rowOff>18695</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63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86530</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1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139853</xdr:rowOff>
    </xdr:from>
    <xdr:to>
      <xdr:col>24</xdr:col>
      <xdr:colOff>152400</xdr:colOff>
      <xdr:row>70</xdr:row>
      <xdr:rowOff>139853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14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147129</xdr:rowOff>
    </xdr:from>
    <xdr:to>
      <xdr:col>24</xdr:col>
      <xdr:colOff>63500</xdr:colOff>
      <xdr:row>78</xdr:row>
      <xdr:rowOff>169932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520229"/>
          <a:ext cx="838200" cy="2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33653</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235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10776</xdr:rowOff>
    </xdr:from>
    <xdr:to>
      <xdr:col>24</xdr:col>
      <xdr:colOff>114300</xdr:colOff>
      <xdr:row>78</xdr:row>
      <xdr:rowOff>112376</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38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165018</xdr:rowOff>
    </xdr:from>
    <xdr:to>
      <xdr:col>19</xdr:col>
      <xdr:colOff>177800</xdr:colOff>
      <xdr:row>78</xdr:row>
      <xdr:rowOff>169932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908300" y="13538118"/>
          <a:ext cx="889000" cy="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49028</xdr:rowOff>
    </xdr:from>
    <xdr:to>
      <xdr:col>20</xdr:col>
      <xdr:colOff>38100</xdr:colOff>
      <xdr:row>78</xdr:row>
      <xdr:rowOff>150628</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42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167155</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428" y="1319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149758</xdr:rowOff>
    </xdr:from>
    <xdr:to>
      <xdr:col>15</xdr:col>
      <xdr:colOff>50800</xdr:colOff>
      <xdr:row>78</xdr:row>
      <xdr:rowOff>165018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019300" y="13522858"/>
          <a:ext cx="889000" cy="1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42304</xdr:rowOff>
    </xdr:from>
    <xdr:to>
      <xdr:col>15</xdr:col>
      <xdr:colOff>101600</xdr:colOff>
      <xdr:row>78</xdr:row>
      <xdr:rowOff>143904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41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160431</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319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149758</xdr:rowOff>
    </xdr:from>
    <xdr:to>
      <xdr:col>10</xdr:col>
      <xdr:colOff>114300</xdr:colOff>
      <xdr:row>78</xdr:row>
      <xdr:rowOff>162274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3522858"/>
          <a:ext cx="889000" cy="1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29674</xdr:rowOff>
    </xdr:from>
    <xdr:to>
      <xdr:col>10</xdr:col>
      <xdr:colOff>165100</xdr:colOff>
      <xdr:row>78</xdr:row>
      <xdr:rowOff>131274</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40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147801</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3178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46189</xdr:rowOff>
    </xdr:from>
    <xdr:to>
      <xdr:col>6</xdr:col>
      <xdr:colOff>38100</xdr:colOff>
      <xdr:row>78</xdr:row>
      <xdr:rowOff>147789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41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164316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19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96329</xdr:rowOff>
    </xdr:from>
    <xdr:to>
      <xdr:col>24</xdr:col>
      <xdr:colOff>114300</xdr:colOff>
      <xdr:row>79</xdr:row>
      <xdr:rowOff>26479</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46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11256</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38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119132</xdr:rowOff>
    </xdr:from>
    <xdr:to>
      <xdr:col>20</xdr:col>
      <xdr:colOff>38100</xdr:colOff>
      <xdr:row>79</xdr:row>
      <xdr:rowOff>49282</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49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40409</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58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114218</xdr:rowOff>
    </xdr:from>
    <xdr:to>
      <xdr:col>15</xdr:col>
      <xdr:colOff>101600</xdr:colOff>
      <xdr:row>79</xdr:row>
      <xdr:rowOff>44368</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48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35495</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58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98958</xdr:rowOff>
    </xdr:from>
    <xdr:to>
      <xdr:col>10</xdr:col>
      <xdr:colOff>165100</xdr:colOff>
      <xdr:row>79</xdr:row>
      <xdr:rowOff>29108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47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20235</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56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111474</xdr:rowOff>
    </xdr:from>
    <xdr:to>
      <xdr:col>6</xdr:col>
      <xdr:colOff>38100</xdr:colOff>
      <xdr:row>79</xdr:row>
      <xdr:rowOff>41624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48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32751</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577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49578</xdr:rowOff>
    </xdr:from>
    <xdr:to>
      <xdr:col>24</xdr:col>
      <xdr:colOff>62865</xdr:colOff>
      <xdr:row>99</xdr:row>
      <xdr:rowOff>8384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651528"/>
          <a:ext cx="1270" cy="133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12211</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98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8384</xdr:rowOff>
    </xdr:from>
    <xdr:to>
      <xdr:col>24</xdr:col>
      <xdr:colOff>152400</xdr:colOff>
      <xdr:row>99</xdr:row>
      <xdr:rowOff>8384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981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167705</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426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49578</xdr:rowOff>
    </xdr:from>
    <xdr:to>
      <xdr:col>24</xdr:col>
      <xdr:colOff>152400</xdr:colOff>
      <xdr:row>91</xdr:row>
      <xdr:rowOff>49578</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651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119979</xdr:rowOff>
    </xdr:from>
    <xdr:to>
      <xdr:col>24</xdr:col>
      <xdr:colOff>63500</xdr:colOff>
      <xdr:row>96</xdr:row>
      <xdr:rowOff>151572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579179"/>
          <a:ext cx="838200" cy="3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6942</xdr:rowOff>
    </xdr:from>
    <xdr:ext cx="599010"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946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155515</xdr:rowOff>
    </xdr:from>
    <xdr:to>
      <xdr:col>24</xdr:col>
      <xdr:colOff>114300</xdr:colOff>
      <xdr:row>96</xdr:row>
      <xdr:rowOff>85665</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44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151572</xdr:rowOff>
    </xdr:from>
    <xdr:to>
      <xdr:col>19</xdr:col>
      <xdr:colOff>177800</xdr:colOff>
      <xdr:row>97</xdr:row>
      <xdr:rowOff>1656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610772"/>
          <a:ext cx="889000" cy="2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153777</xdr:rowOff>
    </xdr:from>
    <xdr:to>
      <xdr:col>20</xdr:col>
      <xdr:colOff>38100</xdr:colOff>
      <xdr:row>96</xdr:row>
      <xdr:rowOff>83927</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44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100454</xdr:rowOff>
    </xdr:from>
    <xdr:ext cx="599010"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497795" y="16216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1656</xdr:rowOff>
    </xdr:from>
    <xdr:to>
      <xdr:col>15</xdr:col>
      <xdr:colOff>50800</xdr:colOff>
      <xdr:row>97</xdr:row>
      <xdr:rowOff>16583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632306"/>
          <a:ext cx="889000" cy="1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15931</xdr:rowOff>
    </xdr:from>
    <xdr:to>
      <xdr:col>15</xdr:col>
      <xdr:colOff>101600</xdr:colOff>
      <xdr:row>96</xdr:row>
      <xdr:rowOff>117531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134058</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08795" y="16250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166850</xdr:rowOff>
    </xdr:from>
    <xdr:to>
      <xdr:col>10</xdr:col>
      <xdr:colOff>114300</xdr:colOff>
      <xdr:row>97</xdr:row>
      <xdr:rowOff>16583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626050"/>
          <a:ext cx="889000" cy="2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20479</xdr:rowOff>
    </xdr:from>
    <xdr:to>
      <xdr:col>10</xdr:col>
      <xdr:colOff>165100</xdr:colOff>
      <xdr:row>96</xdr:row>
      <xdr:rowOff>122079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138606</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19795" y="16254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24541</xdr:rowOff>
    </xdr:from>
    <xdr:to>
      <xdr:col>6</xdr:col>
      <xdr:colOff>38100</xdr:colOff>
      <xdr:row>96</xdr:row>
      <xdr:rowOff>126141</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8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142668</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30795" y="1625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69179</xdr:rowOff>
    </xdr:from>
    <xdr:to>
      <xdr:col>24</xdr:col>
      <xdr:colOff>114300</xdr:colOff>
      <xdr:row>96</xdr:row>
      <xdr:rowOff>170779</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52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47606</xdr:rowOff>
    </xdr:from>
    <xdr:ext cx="599010"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506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100772</xdr:rowOff>
    </xdr:from>
    <xdr:to>
      <xdr:col>20</xdr:col>
      <xdr:colOff>38100</xdr:colOff>
      <xdr:row>97</xdr:row>
      <xdr:rowOff>30922</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55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22049</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497795" y="16652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122306</xdr:rowOff>
    </xdr:from>
    <xdr:to>
      <xdr:col>15</xdr:col>
      <xdr:colOff>101600</xdr:colOff>
      <xdr:row>97</xdr:row>
      <xdr:rowOff>52456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58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43583</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08795" y="16674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137233</xdr:rowOff>
    </xdr:from>
    <xdr:to>
      <xdr:col>10</xdr:col>
      <xdr:colOff>165100</xdr:colOff>
      <xdr:row>97</xdr:row>
      <xdr:rowOff>67383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59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58510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689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116050</xdr:rowOff>
    </xdr:from>
    <xdr:to>
      <xdr:col>6</xdr:col>
      <xdr:colOff>38100</xdr:colOff>
      <xdr:row>97</xdr:row>
      <xdr:rowOff>46200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57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37327</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30795" y="16667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137174</xdr:rowOff>
    </xdr:from>
    <xdr:to>
      <xdr:col>54</xdr:col>
      <xdr:colOff>189865</xdr:colOff>
      <xdr:row>36</xdr:row>
      <xdr:rowOff>4041</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52124"/>
          <a:ext cx="1270" cy="724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7868</xdr:rowOff>
    </xdr:from>
    <xdr:ext cx="599010"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180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4041</xdr:rowOff>
    </xdr:from>
    <xdr:to>
      <xdr:col>55</xdr:col>
      <xdr:colOff>88900</xdr:colOff>
      <xdr:row>36</xdr:row>
      <xdr:rowOff>4041</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176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83851</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227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137174</xdr:rowOff>
    </xdr:from>
    <xdr:to>
      <xdr:col>55</xdr:col>
      <xdr:colOff>88900</xdr:colOff>
      <xdr:row>31</xdr:row>
      <xdr:rowOff>137174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52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168004</xdr:rowOff>
    </xdr:from>
    <xdr:to>
      <xdr:col>55</xdr:col>
      <xdr:colOff>0</xdr:colOff>
      <xdr:row>38</xdr:row>
      <xdr:rowOff>50561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168754"/>
          <a:ext cx="838200" cy="396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141278</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5799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118401</xdr:rowOff>
    </xdr:from>
    <xdr:to>
      <xdr:col>55</xdr:col>
      <xdr:colOff>50800</xdr:colOff>
      <xdr:row>35</xdr:row>
      <xdr:rowOff>48551</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594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49773</xdr:rowOff>
    </xdr:from>
    <xdr:to>
      <xdr:col>50</xdr:col>
      <xdr:colOff>114300</xdr:colOff>
      <xdr:row>38</xdr:row>
      <xdr:rowOff>50561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564873"/>
          <a:ext cx="889000" cy="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79600</xdr:rowOff>
    </xdr:from>
    <xdr:to>
      <xdr:col>50</xdr:col>
      <xdr:colOff>165100</xdr:colOff>
      <xdr:row>38</xdr:row>
      <xdr:rowOff>9750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42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26277</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72111" y="619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49773</xdr:rowOff>
    </xdr:from>
    <xdr:to>
      <xdr:col>45</xdr:col>
      <xdr:colOff>177800</xdr:colOff>
      <xdr:row>38</xdr:row>
      <xdr:rowOff>50092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564873"/>
          <a:ext cx="889000" cy="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107291</xdr:rowOff>
    </xdr:from>
    <xdr:to>
      <xdr:col>46</xdr:col>
      <xdr:colOff>38100</xdr:colOff>
      <xdr:row>38</xdr:row>
      <xdr:rowOff>37441</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450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53968</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83111" y="622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50092</xdr:rowOff>
    </xdr:from>
    <xdr:to>
      <xdr:col>41</xdr:col>
      <xdr:colOff>50800</xdr:colOff>
      <xdr:row>38</xdr:row>
      <xdr:rowOff>54642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565192"/>
          <a:ext cx="889000" cy="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120237</xdr:rowOff>
    </xdr:from>
    <xdr:to>
      <xdr:col>41</xdr:col>
      <xdr:colOff>101600</xdr:colOff>
      <xdr:row>38</xdr:row>
      <xdr:rowOff>50388</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463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66914</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94111" y="623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125392</xdr:rowOff>
    </xdr:from>
    <xdr:to>
      <xdr:col>36</xdr:col>
      <xdr:colOff>165100</xdr:colOff>
      <xdr:row>38</xdr:row>
      <xdr:rowOff>55542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4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72069</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705111" y="624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117204</xdr:rowOff>
    </xdr:from>
    <xdr:to>
      <xdr:col>55</xdr:col>
      <xdr:colOff>50800</xdr:colOff>
      <xdr:row>36</xdr:row>
      <xdr:rowOff>47354</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11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32131</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032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171211</xdr:rowOff>
    </xdr:from>
    <xdr:to>
      <xdr:col>50</xdr:col>
      <xdr:colOff>165100</xdr:colOff>
      <xdr:row>38</xdr:row>
      <xdr:rowOff>101361</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51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92488</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72111" y="660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170423</xdr:rowOff>
    </xdr:from>
    <xdr:to>
      <xdr:col>46</xdr:col>
      <xdr:colOff>38100</xdr:colOff>
      <xdr:row>38</xdr:row>
      <xdr:rowOff>100573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51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91700</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83111" y="660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170742</xdr:rowOff>
    </xdr:from>
    <xdr:to>
      <xdr:col>41</xdr:col>
      <xdr:colOff>101600</xdr:colOff>
      <xdr:row>38</xdr:row>
      <xdr:rowOff>100892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51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92019</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94111" y="660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3842</xdr:rowOff>
    </xdr:from>
    <xdr:to>
      <xdr:col>36</xdr:col>
      <xdr:colOff>165100</xdr:colOff>
      <xdr:row>38</xdr:row>
      <xdr:rowOff>105442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51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96569</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61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8680</xdr:rowOff>
    </xdr:from>
    <xdr:to>
      <xdr:col>54</xdr:col>
      <xdr:colOff>189865</xdr:colOff>
      <xdr:row>58</xdr:row>
      <xdr:rowOff>35723</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flipV="1">
          <a:off x="10475595" y="8752630"/>
          <a:ext cx="1270" cy="1227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39550</xdr:rowOff>
    </xdr:from>
    <xdr:ext cx="534377" cy="259045"/>
    <xdr:sp macro="" textlink="">
      <xdr:nvSpPr>
        <xdr:cNvPr id="337" name="普通建設事業費最小値テキスト">
          <a:extLst>
            <a:ext uri="{FF2B5EF4-FFF2-40B4-BE49-F238E27FC236}">
              <a16:creationId xmlns:a16="http://schemas.microsoft.com/office/drawing/2014/main" id="{00000000-0008-0000-0600-000051010000}"/>
            </a:ext>
          </a:extLst>
        </xdr:cNvPr>
        <xdr:cNvSpPr txBox="1"/>
      </xdr:nvSpPr>
      <xdr:spPr>
        <a:xfrm>
          <a:off x="10528300" y="998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35723</xdr:rowOff>
    </xdr:from>
    <xdr:to>
      <xdr:col>55</xdr:col>
      <xdr:colOff>88900</xdr:colOff>
      <xdr:row>58</xdr:row>
      <xdr:rowOff>35723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997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126807</xdr:rowOff>
    </xdr:from>
    <xdr:ext cx="599010" cy="259045"/>
    <xdr:sp macro="" textlink="">
      <xdr:nvSpPr>
        <xdr:cNvPr id="339" name="普通建設事業費最大値テキスト">
          <a:extLst>
            <a:ext uri="{FF2B5EF4-FFF2-40B4-BE49-F238E27FC236}">
              <a16:creationId xmlns:a16="http://schemas.microsoft.com/office/drawing/2014/main" id="{00000000-0008-0000-0600-000053010000}"/>
            </a:ext>
          </a:extLst>
        </xdr:cNvPr>
        <xdr:cNvSpPr txBox="1"/>
      </xdr:nvSpPr>
      <xdr:spPr>
        <a:xfrm>
          <a:off x="10528300" y="8527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8680</xdr:rowOff>
    </xdr:from>
    <xdr:to>
      <xdr:col>55</xdr:col>
      <xdr:colOff>88900</xdr:colOff>
      <xdr:row>51</xdr:row>
      <xdr:rowOff>8680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875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11158</xdr:rowOff>
    </xdr:from>
    <xdr:to>
      <xdr:col>55</xdr:col>
      <xdr:colOff>0</xdr:colOff>
      <xdr:row>57</xdr:row>
      <xdr:rowOff>37195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9639300" y="9783808"/>
          <a:ext cx="838200" cy="26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66231</xdr:rowOff>
    </xdr:from>
    <xdr:ext cx="534377" cy="259045"/>
    <xdr:sp macro="" textlink="">
      <xdr:nvSpPr>
        <xdr:cNvPr id="342" name="普通建設事業費平均値テキスト">
          <a:extLst>
            <a:ext uri="{FF2B5EF4-FFF2-40B4-BE49-F238E27FC236}">
              <a16:creationId xmlns:a16="http://schemas.microsoft.com/office/drawing/2014/main" id="{00000000-0008-0000-0600-000056010000}"/>
            </a:ext>
          </a:extLst>
        </xdr:cNvPr>
        <xdr:cNvSpPr txBox="1"/>
      </xdr:nvSpPr>
      <xdr:spPr>
        <a:xfrm>
          <a:off x="10528300" y="9495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43354</xdr:rowOff>
    </xdr:from>
    <xdr:to>
      <xdr:col>55</xdr:col>
      <xdr:colOff>50800</xdr:colOff>
      <xdr:row>56</xdr:row>
      <xdr:rowOff>144954</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10426700" y="964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11158</xdr:rowOff>
    </xdr:from>
    <xdr:to>
      <xdr:col>50</xdr:col>
      <xdr:colOff>114300</xdr:colOff>
      <xdr:row>57</xdr:row>
      <xdr:rowOff>94099</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8750300" y="9783808"/>
          <a:ext cx="889000" cy="82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69295</xdr:rowOff>
    </xdr:from>
    <xdr:to>
      <xdr:col>50</xdr:col>
      <xdr:colOff>165100</xdr:colOff>
      <xdr:row>56</xdr:row>
      <xdr:rowOff>170895</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9588500" y="967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15972</xdr:rowOff>
    </xdr:from>
    <xdr:ext cx="534377"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9372111" y="944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48831</xdr:rowOff>
    </xdr:from>
    <xdr:to>
      <xdr:col>45</xdr:col>
      <xdr:colOff>177800</xdr:colOff>
      <xdr:row>57</xdr:row>
      <xdr:rowOff>94099</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7861300" y="9821481"/>
          <a:ext cx="889000" cy="4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134255</xdr:rowOff>
    </xdr:from>
    <xdr:to>
      <xdr:col>46</xdr:col>
      <xdr:colOff>38100</xdr:colOff>
      <xdr:row>57</xdr:row>
      <xdr:rowOff>64405</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8699500" y="973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80932</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8483111" y="951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48831</xdr:rowOff>
    </xdr:from>
    <xdr:to>
      <xdr:col>41</xdr:col>
      <xdr:colOff>50800</xdr:colOff>
      <xdr:row>57</xdr:row>
      <xdr:rowOff>95416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6972300" y="9821481"/>
          <a:ext cx="889000" cy="46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99616</xdr:rowOff>
    </xdr:from>
    <xdr:to>
      <xdr:col>41</xdr:col>
      <xdr:colOff>101600</xdr:colOff>
      <xdr:row>57</xdr:row>
      <xdr:rowOff>29766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7810500" y="97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46293</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7594111" y="947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125686</xdr:rowOff>
    </xdr:from>
    <xdr:to>
      <xdr:col>36</xdr:col>
      <xdr:colOff>165100</xdr:colOff>
      <xdr:row>57</xdr:row>
      <xdr:rowOff>55836</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6921500" y="972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72363</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6705111" y="950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157845</xdr:rowOff>
    </xdr:from>
    <xdr:to>
      <xdr:col>55</xdr:col>
      <xdr:colOff>50800</xdr:colOff>
      <xdr:row>57</xdr:row>
      <xdr:rowOff>87995</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10426700" y="975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136272</xdr:rowOff>
    </xdr:from>
    <xdr:ext cx="534377" cy="259045"/>
    <xdr:sp macro="" textlink="">
      <xdr:nvSpPr>
        <xdr:cNvPr id="361" name="普通建設事業費該当値テキスト">
          <a:extLst>
            <a:ext uri="{FF2B5EF4-FFF2-40B4-BE49-F238E27FC236}">
              <a16:creationId xmlns:a16="http://schemas.microsoft.com/office/drawing/2014/main" id="{00000000-0008-0000-0600-000069010000}"/>
            </a:ext>
          </a:extLst>
        </xdr:cNvPr>
        <xdr:cNvSpPr txBox="1"/>
      </xdr:nvSpPr>
      <xdr:spPr>
        <a:xfrm>
          <a:off x="10528300" y="973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131808</xdr:rowOff>
    </xdr:from>
    <xdr:to>
      <xdr:col>50</xdr:col>
      <xdr:colOff>165100</xdr:colOff>
      <xdr:row>57</xdr:row>
      <xdr:rowOff>61958</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9588500" y="973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53085</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72111" y="982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43299</xdr:rowOff>
    </xdr:from>
    <xdr:to>
      <xdr:col>46</xdr:col>
      <xdr:colOff>38100</xdr:colOff>
      <xdr:row>57</xdr:row>
      <xdr:rowOff>144899</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8699500" y="981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136026</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90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169481</xdr:rowOff>
    </xdr:from>
    <xdr:to>
      <xdr:col>41</xdr:col>
      <xdr:colOff>101600</xdr:colOff>
      <xdr:row>57</xdr:row>
      <xdr:rowOff>99631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7810500" y="977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90758</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986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44616</xdr:rowOff>
    </xdr:from>
    <xdr:to>
      <xdr:col>36</xdr:col>
      <xdr:colOff>165100</xdr:colOff>
      <xdr:row>57</xdr:row>
      <xdr:rowOff>146216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6921500" y="981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137343</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9909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普通建設事業費 （ うち新規整備　）グラフ枠">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73989</xdr:rowOff>
    </xdr:from>
    <xdr:to>
      <xdr:col>54</xdr:col>
      <xdr:colOff>189865</xdr:colOff>
      <xdr:row>78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flipV="1">
          <a:off x="10475595" y="12246939"/>
          <a:ext cx="1270" cy="11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0" name="普通建設事業費 （ うち新規整備　）最小値テキスト">
          <a:extLst>
            <a:ext uri="{FF2B5EF4-FFF2-40B4-BE49-F238E27FC236}">
              <a16:creationId xmlns:a16="http://schemas.microsoft.com/office/drawing/2014/main" id="{00000000-0008-0000-0600-000086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20666</xdr:rowOff>
    </xdr:from>
    <xdr:ext cx="599010" cy="259045"/>
    <xdr:sp macro="" textlink="">
      <xdr:nvSpPr>
        <xdr:cNvPr id="392" name="普通建設事業費 （ うち新規整備　）最大値テキスト">
          <a:extLst>
            <a:ext uri="{FF2B5EF4-FFF2-40B4-BE49-F238E27FC236}">
              <a16:creationId xmlns:a16="http://schemas.microsoft.com/office/drawing/2014/main" id="{00000000-0008-0000-0600-000088010000}"/>
            </a:ext>
          </a:extLst>
        </xdr:cNvPr>
        <xdr:cNvSpPr txBox="1"/>
      </xdr:nvSpPr>
      <xdr:spPr>
        <a:xfrm>
          <a:off x="10528300" y="12022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73989</xdr:rowOff>
    </xdr:from>
    <xdr:to>
      <xdr:col>55</xdr:col>
      <xdr:colOff>88900</xdr:colOff>
      <xdr:row>71</xdr:row>
      <xdr:rowOff>73989</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10388600" y="12246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91134</xdr:rowOff>
    </xdr:from>
    <xdr:to>
      <xdr:col>55</xdr:col>
      <xdr:colOff>0</xdr:colOff>
      <xdr:row>77</xdr:row>
      <xdr:rowOff>107068</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9639300" y="13121334"/>
          <a:ext cx="838200" cy="18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63566</xdr:rowOff>
    </xdr:from>
    <xdr:ext cx="534377" cy="259045"/>
    <xdr:sp macro="" textlink="">
      <xdr:nvSpPr>
        <xdr:cNvPr id="395" name="普通建設事業費 （ うち新規整備　）平均値テキスト">
          <a:extLst>
            <a:ext uri="{FF2B5EF4-FFF2-40B4-BE49-F238E27FC236}">
              <a16:creationId xmlns:a16="http://schemas.microsoft.com/office/drawing/2014/main" id="{00000000-0008-0000-0600-00008B010000}"/>
            </a:ext>
          </a:extLst>
        </xdr:cNvPr>
        <xdr:cNvSpPr txBox="1"/>
      </xdr:nvSpPr>
      <xdr:spPr>
        <a:xfrm>
          <a:off x="10528300" y="13093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40689</xdr:rowOff>
    </xdr:from>
    <xdr:to>
      <xdr:col>55</xdr:col>
      <xdr:colOff>50800</xdr:colOff>
      <xdr:row>77</xdr:row>
      <xdr:rowOff>142289</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10426700" y="1324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91134</xdr:rowOff>
    </xdr:from>
    <xdr:to>
      <xdr:col>50</xdr:col>
      <xdr:colOff>114300</xdr:colOff>
      <xdr:row>77</xdr:row>
      <xdr:rowOff>99375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8750300" y="13121334"/>
          <a:ext cx="889000" cy="179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33539</xdr:rowOff>
    </xdr:from>
    <xdr:to>
      <xdr:col>50</xdr:col>
      <xdr:colOff>165100</xdr:colOff>
      <xdr:row>77</xdr:row>
      <xdr:rowOff>135139</xdr:rowOff>
    </xdr:to>
    <xdr:sp macro="" textlink="">
      <xdr:nvSpPr>
        <xdr:cNvPr id="398" name="フローチャート: 判断 397">
          <a:extLst>
            <a:ext uri="{FF2B5EF4-FFF2-40B4-BE49-F238E27FC236}">
              <a16:creationId xmlns:a16="http://schemas.microsoft.com/office/drawing/2014/main" id="{00000000-0008-0000-0600-00008E010000}"/>
            </a:ext>
          </a:extLst>
        </xdr:cNvPr>
        <xdr:cNvSpPr/>
      </xdr:nvSpPr>
      <xdr:spPr>
        <a:xfrm>
          <a:off x="9588500" y="1323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126266</xdr:rowOff>
    </xdr:from>
    <xdr:ext cx="534377"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9372111" y="1332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20690</xdr:rowOff>
    </xdr:from>
    <xdr:to>
      <xdr:col>45</xdr:col>
      <xdr:colOff>177800</xdr:colOff>
      <xdr:row>77</xdr:row>
      <xdr:rowOff>99375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7861300" y="13222340"/>
          <a:ext cx="889000" cy="78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65531</xdr:rowOff>
    </xdr:from>
    <xdr:to>
      <xdr:col>46</xdr:col>
      <xdr:colOff>38100</xdr:colOff>
      <xdr:row>77</xdr:row>
      <xdr:rowOff>167131</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8699500" y="1326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158258</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8483111" y="1335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20690</xdr:rowOff>
    </xdr:from>
    <xdr:to>
      <xdr:col>41</xdr:col>
      <xdr:colOff>50800</xdr:colOff>
      <xdr:row>77</xdr:row>
      <xdr:rowOff>125310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6972300" y="13222340"/>
          <a:ext cx="889000" cy="10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50016</xdr:rowOff>
    </xdr:from>
    <xdr:to>
      <xdr:col>41</xdr:col>
      <xdr:colOff>101600</xdr:colOff>
      <xdr:row>77</xdr:row>
      <xdr:rowOff>151616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7810500" y="1325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142743</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7594111" y="1334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66994</xdr:rowOff>
    </xdr:from>
    <xdr:to>
      <xdr:col>36</xdr:col>
      <xdr:colOff>165100</xdr:colOff>
      <xdr:row>77</xdr:row>
      <xdr:rowOff>168594</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6921500" y="1326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13671</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6705111" y="1304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56268</xdr:rowOff>
    </xdr:from>
    <xdr:to>
      <xdr:col>55</xdr:col>
      <xdr:colOff>50800</xdr:colOff>
      <xdr:row>77</xdr:row>
      <xdr:rowOff>157868</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10426700" y="1325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19116</xdr:rowOff>
    </xdr:from>
    <xdr:ext cx="534377" cy="259045"/>
    <xdr:sp macro="" textlink="">
      <xdr:nvSpPr>
        <xdr:cNvPr id="414" name="普通建設事業費 （ うち新規整備　）該当値テキスト">
          <a:extLst>
            <a:ext uri="{FF2B5EF4-FFF2-40B4-BE49-F238E27FC236}">
              <a16:creationId xmlns:a16="http://schemas.microsoft.com/office/drawing/2014/main" id="{00000000-0008-0000-0600-00009E010000}"/>
            </a:ext>
          </a:extLst>
        </xdr:cNvPr>
        <xdr:cNvSpPr txBox="1"/>
      </xdr:nvSpPr>
      <xdr:spPr>
        <a:xfrm>
          <a:off x="10528300" y="1322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40334</xdr:rowOff>
    </xdr:from>
    <xdr:to>
      <xdr:col>50</xdr:col>
      <xdr:colOff>165100</xdr:colOff>
      <xdr:row>76</xdr:row>
      <xdr:rowOff>141934</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9588500" y="1307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158461</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284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48575</xdr:rowOff>
    </xdr:from>
    <xdr:to>
      <xdr:col>46</xdr:col>
      <xdr:colOff>38100</xdr:colOff>
      <xdr:row>77</xdr:row>
      <xdr:rowOff>150175</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8699500" y="1325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166702</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02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141340</xdr:rowOff>
    </xdr:from>
    <xdr:to>
      <xdr:col>41</xdr:col>
      <xdr:colOff>101600</xdr:colOff>
      <xdr:row>77</xdr:row>
      <xdr:rowOff>71490</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7810500" y="1317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88018</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294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74510</xdr:rowOff>
    </xdr:from>
    <xdr:to>
      <xdr:col>36</xdr:col>
      <xdr:colOff>165100</xdr:colOff>
      <xdr:row>78</xdr:row>
      <xdr:rowOff>4660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6921500" y="1327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167237</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336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6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29505</xdr:rowOff>
    </xdr:from>
    <xdr:to>
      <xdr:col>54</xdr:col>
      <xdr:colOff>189865</xdr:colOff>
      <xdr:row>98</xdr:row>
      <xdr:rowOff>21989</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flipV="1">
          <a:off x="10475595" y="15460005"/>
          <a:ext cx="1270" cy="1364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25816</xdr:rowOff>
    </xdr:from>
    <xdr:ext cx="534377" cy="259045"/>
    <xdr:sp macro="" textlink="">
      <xdr:nvSpPr>
        <xdr:cNvPr id="445" name="普通建設事業費 （ うち更新整備　）最小値テキスト">
          <a:extLst>
            <a:ext uri="{FF2B5EF4-FFF2-40B4-BE49-F238E27FC236}">
              <a16:creationId xmlns:a16="http://schemas.microsoft.com/office/drawing/2014/main" id="{00000000-0008-0000-0600-0000BD010000}"/>
            </a:ext>
          </a:extLst>
        </xdr:cNvPr>
        <xdr:cNvSpPr txBox="1"/>
      </xdr:nvSpPr>
      <xdr:spPr>
        <a:xfrm>
          <a:off x="10528300" y="1682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21989</xdr:rowOff>
    </xdr:from>
    <xdr:to>
      <xdr:col>55</xdr:col>
      <xdr:colOff>88900</xdr:colOff>
      <xdr:row>98</xdr:row>
      <xdr:rowOff>21989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6824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147632</xdr:rowOff>
    </xdr:from>
    <xdr:ext cx="599010" cy="259045"/>
    <xdr:sp macro="" textlink="">
      <xdr:nvSpPr>
        <xdr:cNvPr id="447" name="普通建設事業費 （ うち更新整備　）最大値テキスト">
          <a:extLst>
            <a:ext uri="{FF2B5EF4-FFF2-40B4-BE49-F238E27FC236}">
              <a16:creationId xmlns:a16="http://schemas.microsoft.com/office/drawing/2014/main" id="{00000000-0008-0000-0600-0000BF010000}"/>
            </a:ext>
          </a:extLst>
        </xdr:cNvPr>
        <xdr:cNvSpPr txBox="1"/>
      </xdr:nvSpPr>
      <xdr:spPr>
        <a:xfrm>
          <a:off x="10528300" y="1523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29505</xdr:rowOff>
    </xdr:from>
    <xdr:to>
      <xdr:col>55</xdr:col>
      <xdr:colOff>88900</xdr:colOff>
      <xdr:row>90</xdr:row>
      <xdr:rowOff>29505</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546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155592</xdr:rowOff>
    </xdr:from>
    <xdr:to>
      <xdr:col>55</xdr:col>
      <xdr:colOff>0</xdr:colOff>
      <xdr:row>98</xdr:row>
      <xdr:rowOff>30978</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flipV="1">
          <a:off x="9639300" y="16614792"/>
          <a:ext cx="838200" cy="218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107287</xdr:rowOff>
    </xdr:from>
    <xdr:ext cx="534377" cy="259045"/>
    <xdr:sp macro="" textlink="">
      <xdr:nvSpPr>
        <xdr:cNvPr id="450" name="普通建設事業費 （ うち更新整備　）平均値テキスト">
          <a:extLst>
            <a:ext uri="{FF2B5EF4-FFF2-40B4-BE49-F238E27FC236}">
              <a16:creationId xmlns:a16="http://schemas.microsoft.com/office/drawing/2014/main" id="{00000000-0008-0000-0600-0000C2010000}"/>
            </a:ext>
          </a:extLst>
        </xdr:cNvPr>
        <xdr:cNvSpPr txBox="1"/>
      </xdr:nvSpPr>
      <xdr:spPr>
        <a:xfrm>
          <a:off x="10528300" y="16223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84410</xdr:rowOff>
    </xdr:from>
    <xdr:to>
      <xdr:col>55</xdr:col>
      <xdr:colOff>50800</xdr:colOff>
      <xdr:row>96</xdr:row>
      <xdr:rowOff>14560</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10426700" y="1637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95580</xdr:rowOff>
    </xdr:from>
    <xdr:to>
      <xdr:col>50</xdr:col>
      <xdr:colOff>114300</xdr:colOff>
      <xdr:row>98</xdr:row>
      <xdr:rowOff>30978</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8750300" y="16726230"/>
          <a:ext cx="889000" cy="106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150019</xdr:rowOff>
    </xdr:from>
    <xdr:to>
      <xdr:col>50</xdr:col>
      <xdr:colOff>165100</xdr:colOff>
      <xdr:row>96</xdr:row>
      <xdr:rowOff>80169</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9588500" y="1643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96696</xdr:rowOff>
    </xdr:from>
    <xdr:ext cx="534377"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9372111" y="16212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95580</xdr:rowOff>
    </xdr:from>
    <xdr:to>
      <xdr:col>45</xdr:col>
      <xdr:colOff>177800</xdr:colOff>
      <xdr:row>97</xdr:row>
      <xdr:rowOff>152620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7861300" y="16726230"/>
          <a:ext cx="889000" cy="5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43500</xdr:rowOff>
    </xdr:from>
    <xdr:to>
      <xdr:col>46</xdr:col>
      <xdr:colOff>38100</xdr:colOff>
      <xdr:row>96</xdr:row>
      <xdr:rowOff>145100</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8699500" y="1650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161627</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8483111" y="1627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56626</xdr:rowOff>
    </xdr:from>
    <xdr:to>
      <xdr:col>41</xdr:col>
      <xdr:colOff>50800</xdr:colOff>
      <xdr:row>97</xdr:row>
      <xdr:rowOff>152620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972300" y="16687276"/>
          <a:ext cx="889000" cy="95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14212</xdr:rowOff>
    </xdr:from>
    <xdr:to>
      <xdr:col>41</xdr:col>
      <xdr:colOff>101600</xdr:colOff>
      <xdr:row>96</xdr:row>
      <xdr:rowOff>115812</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7810500" y="164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132339</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7594111" y="1624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20329</xdr:rowOff>
    </xdr:from>
    <xdr:to>
      <xdr:col>36</xdr:col>
      <xdr:colOff>165100</xdr:colOff>
      <xdr:row>96</xdr:row>
      <xdr:rowOff>121929</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6921500" y="1647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138456</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705111" y="16254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104792</xdr:rowOff>
    </xdr:from>
    <xdr:to>
      <xdr:col>55</xdr:col>
      <xdr:colOff>50800</xdr:colOff>
      <xdr:row>97</xdr:row>
      <xdr:rowOff>34942</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10426700" y="1656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83219</xdr:rowOff>
    </xdr:from>
    <xdr:ext cx="534377" cy="259045"/>
    <xdr:sp macro="" textlink="">
      <xdr:nvSpPr>
        <xdr:cNvPr id="469" name="普通建設事業費 （ うち更新整備　）該当値テキスト">
          <a:extLst>
            <a:ext uri="{FF2B5EF4-FFF2-40B4-BE49-F238E27FC236}">
              <a16:creationId xmlns:a16="http://schemas.microsoft.com/office/drawing/2014/main" id="{00000000-0008-0000-0600-0000D5010000}"/>
            </a:ext>
          </a:extLst>
        </xdr:cNvPr>
        <xdr:cNvSpPr txBox="1"/>
      </xdr:nvSpPr>
      <xdr:spPr>
        <a:xfrm>
          <a:off x="10528300" y="1654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151628</xdr:rowOff>
    </xdr:from>
    <xdr:to>
      <xdr:col>50</xdr:col>
      <xdr:colOff>165100</xdr:colOff>
      <xdr:row>98</xdr:row>
      <xdr:rowOff>81778</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9588500" y="1678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72905</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875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44780</xdr:rowOff>
    </xdr:from>
    <xdr:to>
      <xdr:col>46</xdr:col>
      <xdr:colOff>38100</xdr:colOff>
      <xdr:row>97</xdr:row>
      <xdr:rowOff>146380</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8699500" y="1667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137507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76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101820</xdr:rowOff>
    </xdr:from>
    <xdr:to>
      <xdr:col>41</xdr:col>
      <xdr:colOff>101600</xdr:colOff>
      <xdr:row>98</xdr:row>
      <xdr:rowOff>31970</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7810500" y="1673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23097</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82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5826</xdr:rowOff>
    </xdr:from>
    <xdr:to>
      <xdr:col>36</xdr:col>
      <xdr:colOff>165100</xdr:colOff>
      <xdr:row>97</xdr:row>
      <xdr:rowOff>107426</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6921500" y="1663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98553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729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99238</xdr:rowOff>
    </xdr:from>
    <xdr:to>
      <xdr:col>85</xdr:col>
      <xdr:colOff>126364</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242738"/>
          <a:ext cx="1269" cy="1488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45915</xdr:rowOff>
    </xdr:from>
    <xdr:ext cx="534377"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01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99238</xdr:rowOff>
    </xdr:from>
    <xdr:to>
      <xdr:col>86</xdr:col>
      <xdr:colOff>25400</xdr:colOff>
      <xdr:row>30</xdr:row>
      <xdr:rowOff>99238</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242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95223</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267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72346</xdr:rowOff>
    </xdr:from>
    <xdr:to>
      <xdr:col>85</xdr:col>
      <xdr:colOff>177800</xdr:colOff>
      <xdr:row>38</xdr:row>
      <xdr:rowOff>2496</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4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13348</xdr:rowOff>
    </xdr:from>
    <xdr:to>
      <xdr:col>81</xdr:col>
      <xdr:colOff>101600</xdr:colOff>
      <xdr:row>38</xdr:row>
      <xdr:rowOff>114948</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52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131475</xdr:rowOff>
    </xdr:from>
    <xdr:ext cx="469744"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46428" y="6303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48171</xdr:rowOff>
    </xdr:from>
    <xdr:to>
      <xdr:col>76</xdr:col>
      <xdr:colOff>165100</xdr:colOff>
      <xdr:row>38</xdr:row>
      <xdr:rowOff>149771</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56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166298</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57428" y="6338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114351</xdr:rowOff>
    </xdr:from>
    <xdr:to>
      <xdr:col>72</xdr:col>
      <xdr:colOff>38100</xdr:colOff>
      <xdr:row>39</xdr:row>
      <xdr:rowOff>44501</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62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61028</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68428" y="6404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81394</xdr:rowOff>
    </xdr:from>
    <xdr:to>
      <xdr:col>67</xdr:col>
      <xdr:colOff>101600</xdr:colOff>
      <xdr:row>39</xdr:row>
      <xdr:rowOff>11544</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596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28071</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79428" y="637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a:extLst>
            <a:ext uri="{FF2B5EF4-FFF2-40B4-BE49-F238E27FC236}">
              <a16:creationId xmlns:a16="http://schemas.microsoft.com/office/drawing/2014/main" id="{00000000-0008-0000-0600-00002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a:extLst>
            <a:ext uri="{FF2B5EF4-FFF2-40B4-BE49-F238E27FC236}">
              <a16:creationId xmlns:a16="http://schemas.microsoft.com/office/drawing/2014/main" id="{00000000-0008-0000-0600-00002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a:extLst>
            <a:ext uri="{FF2B5EF4-FFF2-40B4-BE49-F238E27FC236}">
              <a16:creationId xmlns:a16="http://schemas.microsoft.com/office/drawing/2014/main" id="{00000000-0008-0000-0600-00002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a:extLst>
            <a:ext uri="{FF2B5EF4-FFF2-40B4-BE49-F238E27FC236}">
              <a16:creationId xmlns:a16="http://schemas.microsoft.com/office/drawing/2014/main" id="{00000000-0008-0000-0600-00003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57970</xdr:rowOff>
    </xdr:from>
    <xdr:to>
      <xdr:col>85</xdr:col>
      <xdr:colOff>126364</xdr:colOff>
      <xdr:row>79</xdr:row>
      <xdr:rowOff>156257</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6317595" y="12230920"/>
          <a:ext cx="1269" cy="1469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160084</xdr:rowOff>
    </xdr:from>
    <xdr:ext cx="534377" cy="259045"/>
    <xdr:sp macro="" textlink="">
      <xdr:nvSpPr>
        <xdr:cNvPr id="611" name="公債費最小値テキスト">
          <a:extLst>
            <a:ext uri="{FF2B5EF4-FFF2-40B4-BE49-F238E27FC236}">
              <a16:creationId xmlns:a16="http://schemas.microsoft.com/office/drawing/2014/main" id="{00000000-0008-0000-0600-000063020000}"/>
            </a:ext>
          </a:extLst>
        </xdr:cNvPr>
        <xdr:cNvSpPr txBox="1"/>
      </xdr:nvSpPr>
      <xdr:spPr>
        <a:xfrm>
          <a:off x="16370300" y="1370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156257</xdr:rowOff>
    </xdr:from>
    <xdr:to>
      <xdr:col>86</xdr:col>
      <xdr:colOff>25400</xdr:colOff>
      <xdr:row>79</xdr:row>
      <xdr:rowOff>156257</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370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4647</xdr:rowOff>
    </xdr:from>
    <xdr:ext cx="599010" cy="259045"/>
    <xdr:sp macro="" textlink="">
      <xdr:nvSpPr>
        <xdr:cNvPr id="613" name="公債費最大値テキスト">
          <a:extLst>
            <a:ext uri="{FF2B5EF4-FFF2-40B4-BE49-F238E27FC236}">
              <a16:creationId xmlns:a16="http://schemas.microsoft.com/office/drawing/2014/main" id="{00000000-0008-0000-0600-000065020000}"/>
            </a:ext>
          </a:extLst>
        </xdr:cNvPr>
        <xdr:cNvSpPr txBox="1"/>
      </xdr:nvSpPr>
      <xdr:spPr>
        <a:xfrm>
          <a:off x="16370300" y="12006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57970</xdr:rowOff>
    </xdr:from>
    <xdr:to>
      <xdr:col>86</xdr:col>
      <xdr:colOff>25400</xdr:colOff>
      <xdr:row>71</xdr:row>
      <xdr:rowOff>57970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223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162179</xdr:rowOff>
    </xdr:from>
    <xdr:to>
      <xdr:col>85</xdr:col>
      <xdr:colOff>127000</xdr:colOff>
      <xdr:row>79</xdr:row>
      <xdr:rowOff>10454</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5481300" y="13535279"/>
          <a:ext cx="838200" cy="19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82963</xdr:rowOff>
    </xdr:from>
    <xdr:ext cx="534377" cy="259045"/>
    <xdr:sp macro="" textlink="">
      <xdr:nvSpPr>
        <xdr:cNvPr id="616" name="公債費平均値テキスト">
          <a:extLst>
            <a:ext uri="{FF2B5EF4-FFF2-40B4-BE49-F238E27FC236}">
              <a16:creationId xmlns:a16="http://schemas.microsoft.com/office/drawing/2014/main" id="{00000000-0008-0000-0600-000068020000}"/>
            </a:ext>
          </a:extLst>
        </xdr:cNvPr>
        <xdr:cNvSpPr txBox="1"/>
      </xdr:nvSpPr>
      <xdr:spPr>
        <a:xfrm>
          <a:off x="16370300" y="13113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60086</xdr:rowOff>
    </xdr:from>
    <xdr:to>
      <xdr:col>85</xdr:col>
      <xdr:colOff>177800</xdr:colOff>
      <xdr:row>77</xdr:row>
      <xdr:rowOff>161686</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6268700" y="13261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139188</xdr:rowOff>
    </xdr:from>
    <xdr:to>
      <xdr:col>81</xdr:col>
      <xdr:colOff>50800</xdr:colOff>
      <xdr:row>78</xdr:row>
      <xdr:rowOff>162179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4592300" y="13512288"/>
          <a:ext cx="889000" cy="2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54142</xdr:rowOff>
    </xdr:from>
    <xdr:to>
      <xdr:col>81</xdr:col>
      <xdr:colOff>101600</xdr:colOff>
      <xdr:row>77</xdr:row>
      <xdr:rowOff>155742</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5430500" y="1325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819</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214111" y="1303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139188</xdr:rowOff>
    </xdr:from>
    <xdr:to>
      <xdr:col>76</xdr:col>
      <xdr:colOff>114300</xdr:colOff>
      <xdr:row>78</xdr:row>
      <xdr:rowOff>139483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3703300" y="13512288"/>
          <a:ext cx="889000" cy="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50288</xdr:rowOff>
    </xdr:from>
    <xdr:to>
      <xdr:col>76</xdr:col>
      <xdr:colOff>165100</xdr:colOff>
      <xdr:row>77</xdr:row>
      <xdr:rowOff>151888</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4541500" y="1325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168415</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325111" y="1302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139483</xdr:rowOff>
    </xdr:from>
    <xdr:to>
      <xdr:col>71</xdr:col>
      <xdr:colOff>177800</xdr:colOff>
      <xdr:row>78</xdr:row>
      <xdr:rowOff>140582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2814300" y="13512583"/>
          <a:ext cx="889000" cy="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56428</xdr:rowOff>
    </xdr:from>
    <xdr:to>
      <xdr:col>72</xdr:col>
      <xdr:colOff>38100</xdr:colOff>
      <xdr:row>77</xdr:row>
      <xdr:rowOff>158028</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3652500" y="1325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3105</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36111" y="1303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62785</xdr:rowOff>
    </xdr:from>
    <xdr:to>
      <xdr:col>67</xdr:col>
      <xdr:colOff>101600</xdr:colOff>
      <xdr:row>77</xdr:row>
      <xdr:rowOff>164385</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2763500" y="1326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9462</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47111" y="1303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131104</xdr:rowOff>
    </xdr:from>
    <xdr:to>
      <xdr:col>85</xdr:col>
      <xdr:colOff>177800</xdr:colOff>
      <xdr:row>79</xdr:row>
      <xdr:rowOff>61254</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6268700" y="1350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109531</xdr:rowOff>
    </xdr:from>
    <xdr:ext cx="534377" cy="259045"/>
    <xdr:sp macro="" textlink="">
      <xdr:nvSpPr>
        <xdr:cNvPr id="635" name="公債費該当値テキスト">
          <a:extLst>
            <a:ext uri="{FF2B5EF4-FFF2-40B4-BE49-F238E27FC236}">
              <a16:creationId xmlns:a16="http://schemas.microsoft.com/office/drawing/2014/main" id="{00000000-0008-0000-0600-00007B020000}"/>
            </a:ext>
          </a:extLst>
        </xdr:cNvPr>
        <xdr:cNvSpPr txBox="1"/>
      </xdr:nvSpPr>
      <xdr:spPr>
        <a:xfrm>
          <a:off x="16370300" y="1348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111379</xdr:rowOff>
    </xdr:from>
    <xdr:to>
      <xdr:col>81</xdr:col>
      <xdr:colOff>101600</xdr:colOff>
      <xdr:row>79</xdr:row>
      <xdr:rowOff>41529</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5430500" y="1348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32656</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357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88388</xdr:rowOff>
    </xdr:from>
    <xdr:to>
      <xdr:col>76</xdr:col>
      <xdr:colOff>165100</xdr:colOff>
      <xdr:row>79</xdr:row>
      <xdr:rowOff>18538</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4541500" y="1346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9665</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55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88683</xdr:rowOff>
    </xdr:from>
    <xdr:to>
      <xdr:col>72</xdr:col>
      <xdr:colOff>38100</xdr:colOff>
      <xdr:row>79</xdr:row>
      <xdr:rowOff>18833</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3652500" y="1346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9960</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355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89782</xdr:rowOff>
    </xdr:from>
    <xdr:to>
      <xdr:col>67</xdr:col>
      <xdr:colOff>101600</xdr:colOff>
      <xdr:row>79</xdr:row>
      <xdr:rowOff>19932</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2763500" y="1346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11059</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355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6" name="積立金グラフ枠">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5195</xdr:rowOff>
    </xdr:from>
    <xdr:to>
      <xdr:col>85</xdr:col>
      <xdr:colOff>126364</xdr:colOff>
      <xdr:row>99</xdr:row>
      <xdr:rowOff>203</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flipV="1">
          <a:off x="16317595" y="15435695"/>
          <a:ext cx="1269" cy="153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4030</xdr:rowOff>
    </xdr:from>
    <xdr:ext cx="469744" cy="259045"/>
    <xdr:sp macro="" textlink="">
      <xdr:nvSpPr>
        <xdr:cNvPr id="668" name="積立金最小値テキスト">
          <a:extLst>
            <a:ext uri="{FF2B5EF4-FFF2-40B4-BE49-F238E27FC236}">
              <a16:creationId xmlns:a16="http://schemas.microsoft.com/office/drawing/2014/main" id="{00000000-0008-0000-0600-00009C020000}"/>
            </a:ext>
          </a:extLst>
        </xdr:cNvPr>
        <xdr:cNvSpPr txBox="1"/>
      </xdr:nvSpPr>
      <xdr:spPr>
        <a:xfrm>
          <a:off x="16370300" y="16977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203</xdr:rowOff>
    </xdr:from>
    <xdr:to>
      <xdr:col>86</xdr:col>
      <xdr:colOff>25400</xdr:colOff>
      <xdr:row>99</xdr:row>
      <xdr:rowOff>203</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6973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123322</xdr:rowOff>
    </xdr:from>
    <xdr:ext cx="599010" cy="259045"/>
    <xdr:sp macro="" textlink="">
      <xdr:nvSpPr>
        <xdr:cNvPr id="670" name="積立金最大値テキスト">
          <a:extLst>
            <a:ext uri="{FF2B5EF4-FFF2-40B4-BE49-F238E27FC236}">
              <a16:creationId xmlns:a16="http://schemas.microsoft.com/office/drawing/2014/main" id="{00000000-0008-0000-0600-00009E020000}"/>
            </a:ext>
          </a:extLst>
        </xdr:cNvPr>
        <xdr:cNvSpPr txBox="1"/>
      </xdr:nvSpPr>
      <xdr:spPr>
        <a:xfrm>
          <a:off x="16370300" y="15210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5195</xdr:rowOff>
    </xdr:from>
    <xdr:to>
      <xdr:col>86</xdr:col>
      <xdr:colOff>25400</xdr:colOff>
      <xdr:row>90</xdr:row>
      <xdr:rowOff>5195</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543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11316</xdr:rowOff>
    </xdr:from>
    <xdr:to>
      <xdr:col>85</xdr:col>
      <xdr:colOff>127000</xdr:colOff>
      <xdr:row>98</xdr:row>
      <xdr:rowOff>49619</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5481300" y="16813416"/>
          <a:ext cx="838200" cy="3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157142</xdr:rowOff>
    </xdr:from>
    <xdr:ext cx="534377" cy="259045"/>
    <xdr:sp macro="" textlink="">
      <xdr:nvSpPr>
        <xdr:cNvPr id="673" name="積立金平均値テキスト">
          <a:extLst>
            <a:ext uri="{FF2B5EF4-FFF2-40B4-BE49-F238E27FC236}">
              <a16:creationId xmlns:a16="http://schemas.microsoft.com/office/drawing/2014/main" id="{00000000-0008-0000-0600-0000A1020000}"/>
            </a:ext>
          </a:extLst>
        </xdr:cNvPr>
        <xdr:cNvSpPr txBox="1"/>
      </xdr:nvSpPr>
      <xdr:spPr>
        <a:xfrm>
          <a:off x="16370300" y="16444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134265</xdr:rowOff>
    </xdr:from>
    <xdr:to>
      <xdr:col>85</xdr:col>
      <xdr:colOff>177800</xdr:colOff>
      <xdr:row>97</xdr:row>
      <xdr:rowOff>64415</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6268700" y="1659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11316</xdr:rowOff>
    </xdr:from>
    <xdr:to>
      <xdr:col>81</xdr:col>
      <xdr:colOff>50800</xdr:colOff>
      <xdr:row>98</xdr:row>
      <xdr:rowOff>71501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4592300" y="16813416"/>
          <a:ext cx="889000" cy="6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65582</xdr:rowOff>
    </xdr:from>
    <xdr:to>
      <xdr:col>81</xdr:col>
      <xdr:colOff>101600</xdr:colOff>
      <xdr:row>97</xdr:row>
      <xdr:rowOff>167182</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5430500" y="1669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12259</xdr:rowOff>
    </xdr:from>
    <xdr:ext cx="534377"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5214111" y="1647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107328</xdr:rowOff>
    </xdr:from>
    <xdr:to>
      <xdr:col>76</xdr:col>
      <xdr:colOff>114300</xdr:colOff>
      <xdr:row>98</xdr:row>
      <xdr:rowOff>71501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3703300" y="16737978"/>
          <a:ext cx="889000" cy="13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101309</xdr:rowOff>
    </xdr:from>
    <xdr:to>
      <xdr:col>76</xdr:col>
      <xdr:colOff>165100</xdr:colOff>
      <xdr:row>98</xdr:row>
      <xdr:rowOff>31459</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4541500" y="1673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47986</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4325111" y="1650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107328</xdr:rowOff>
    </xdr:from>
    <xdr:to>
      <xdr:col>71</xdr:col>
      <xdr:colOff>177800</xdr:colOff>
      <xdr:row>98</xdr:row>
      <xdr:rowOff>50597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2814300" y="16737978"/>
          <a:ext cx="889000" cy="11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145021</xdr:rowOff>
    </xdr:from>
    <xdr:to>
      <xdr:col>72</xdr:col>
      <xdr:colOff>38100</xdr:colOff>
      <xdr:row>98</xdr:row>
      <xdr:rowOff>75171</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3652500" y="1677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66298</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3436111" y="1686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119711</xdr:rowOff>
    </xdr:from>
    <xdr:to>
      <xdr:col>67</xdr:col>
      <xdr:colOff>101600</xdr:colOff>
      <xdr:row>98</xdr:row>
      <xdr:rowOff>49861</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2763500" y="1675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66388</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547111" y="16525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170269</xdr:rowOff>
    </xdr:from>
    <xdr:to>
      <xdr:col>85</xdr:col>
      <xdr:colOff>177800</xdr:colOff>
      <xdr:row>98</xdr:row>
      <xdr:rowOff>100419</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6268700" y="1680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85196</xdr:rowOff>
    </xdr:from>
    <xdr:ext cx="534377" cy="259045"/>
    <xdr:sp macro="" textlink="">
      <xdr:nvSpPr>
        <xdr:cNvPr id="692" name="積立金該当値テキスト">
          <a:extLst>
            <a:ext uri="{FF2B5EF4-FFF2-40B4-BE49-F238E27FC236}">
              <a16:creationId xmlns:a16="http://schemas.microsoft.com/office/drawing/2014/main" id="{00000000-0008-0000-0600-0000B4020000}"/>
            </a:ext>
          </a:extLst>
        </xdr:cNvPr>
        <xdr:cNvSpPr txBox="1"/>
      </xdr:nvSpPr>
      <xdr:spPr>
        <a:xfrm>
          <a:off x="16370300" y="1671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131966</xdr:rowOff>
    </xdr:from>
    <xdr:to>
      <xdr:col>81</xdr:col>
      <xdr:colOff>101600</xdr:colOff>
      <xdr:row>98</xdr:row>
      <xdr:rowOff>62116</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5430500" y="1676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53243</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85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20701</xdr:rowOff>
    </xdr:from>
    <xdr:to>
      <xdr:col>76</xdr:col>
      <xdr:colOff>165100</xdr:colOff>
      <xdr:row>98</xdr:row>
      <xdr:rowOff>122301</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4541500" y="1682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113428</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915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56528</xdr:rowOff>
    </xdr:from>
    <xdr:to>
      <xdr:col>72</xdr:col>
      <xdr:colOff>38100</xdr:colOff>
      <xdr:row>97</xdr:row>
      <xdr:rowOff>158128</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3652500" y="1668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3205</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46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171247</xdr:rowOff>
    </xdr:from>
    <xdr:to>
      <xdr:col>67</xdr:col>
      <xdr:colOff>101600</xdr:colOff>
      <xdr:row>98</xdr:row>
      <xdr:rowOff>101397</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2763500" y="1680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92524</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89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167818</xdr:rowOff>
    </xdr:from>
    <xdr:to>
      <xdr:col>116</xdr:col>
      <xdr:colOff>62864</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311318"/>
          <a:ext cx="1269" cy="1474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114495</xdr:rowOff>
    </xdr:from>
    <xdr:ext cx="534377"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508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167818</xdr:rowOff>
    </xdr:from>
    <xdr:to>
      <xdr:col>116</xdr:col>
      <xdr:colOff>152400</xdr:colOff>
      <xdr:row>30</xdr:row>
      <xdr:rowOff>167818</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31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103711</xdr:rowOff>
    </xdr:from>
    <xdr:ext cx="469744"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4473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80834</xdr:rowOff>
    </xdr:from>
    <xdr:to>
      <xdr:col>116</xdr:col>
      <xdr:colOff>114300</xdr:colOff>
      <xdr:row>39</xdr:row>
      <xdr:rowOff>10984</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59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111923</xdr:rowOff>
    </xdr:from>
    <xdr:to>
      <xdr:col>112</xdr:col>
      <xdr:colOff>38100</xdr:colOff>
      <xdr:row>39</xdr:row>
      <xdr:rowOff>42073</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62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58600</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088428" y="640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98030</xdr:rowOff>
    </xdr:from>
    <xdr:to>
      <xdr:col>107</xdr:col>
      <xdr:colOff>50800</xdr:colOff>
      <xdr:row>39</xdr:row>
      <xdr:rowOff>98878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9545300" y="6784580"/>
          <a:ext cx="889000" cy="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124333</xdr:rowOff>
    </xdr:from>
    <xdr:to>
      <xdr:col>107</xdr:col>
      <xdr:colOff>101600</xdr:colOff>
      <xdr:row>39</xdr:row>
      <xdr:rowOff>54483</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63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71010</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199428" y="641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98030</xdr:rowOff>
    </xdr:from>
    <xdr:to>
      <xdr:col>102</xdr:col>
      <xdr:colOff>114300</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18656300" y="6784580"/>
          <a:ext cx="889000" cy="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102159</xdr:rowOff>
    </xdr:from>
    <xdr:to>
      <xdr:col>102</xdr:col>
      <xdr:colOff>165100</xdr:colOff>
      <xdr:row>39</xdr:row>
      <xdr:rowOff>32309</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61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48836</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10428" y="6392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116985</xdr:rowOff>
    </xdr:from>
    <xdr:to>
      <xdr:col>98</xdr:col>
      <xdr:colOff>38100</xdr:colOff>
      <xdr:row>39</xdr:row>
      <xdr:rowOff>47135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6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63662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21428" y="640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47230</xdr:rowOff>
    </xdr:from>
    <xdr:to>
      <xdr:col>102</xdr:col>
      <xdr:colOff>165100</xdr:colOff>
      <xdr:row>39</xdr:row>
      <xdr:rowOff>148830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73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139957</xdr:rowOff>
    </xdr:from>
    <xdr:ext cx="313932"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88333" y="6826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12579</xdr:rowOff>
    </xdr:from>
    <xdr:to>
      <xdr:col>116</xdr:col>
      <xdr:colOff>62864</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756529"/>
          <a:ext cx="1269" cy="1403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130706</xdr:rowOff>
    </xdr:from>
    <xdr:ext cx="534377"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53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12579</xdr:rowOff>
    </xdr:from>
    <xdr:to>
      <xdr:col>116</xdr:col>
      <xdr:colOff>152400</xdr:colOff>
      <xdr:row>51</xdr:row>
      <xdr:rowOff>12579</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75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51</xdr:row>
      <xdr:rowOff>12579</xdr:rowOff>
    </xdr:from>
    <xdr:to>
      <xdr:col>116</xdr:col>
      <xdr:colOff>63500</xdr:colOff>
      <xdr:row>56</xdr:row>
      <xdr:rowOff>27686</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1323300" y="8756529"/>
          <a:ext cx="838200" cy="8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9968</xdr:rowOff>
    </xdr:from>
    <xdr:ext cx="469744"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9954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31541</xdr:rowOff>
    </xdr:from>
    <xdr:to>
      <xdr:col>116</xdr:col>
      <xdr:colOff>114300</xdr:colOff>
      <xdr:row>58</xdr:row>
      <xdr:rowOff>133141</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99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27686</xdr:rowOff>
    </xdr:from>
    <xdr:to>
      <xdr:col>111</xdr:col>
      <xdr:colOff>177800</xdr:colOff>
      <xdr:row>56</xdr:row>
      <xdr:rowOff>29325</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0434300" y="9628886"/>
          <a:ext cx="889000" cy="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72898</xdr:rowOff>
    </xdr:from>
    <xdr:to>
      <xdr:col>112</xdr:col>
      <xdr:colOff>38100</xdr:colOff>
      <xdr:row>59</xdr:row>
      <xdr:rowOff>3048</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165625</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88428" y="1010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108744</xdr:rowOff>
    </xdr:from>
    <xdr:to>
      <xdr:col>107</xdr:col>
      <xdr:colOff>50800</xdr:colOff>
      <xdr:row>56</xdr:row>
      <xdr:rowOff>29325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9545300" y="9538494"/>
          <a:ext cx="889000" cy="92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72936</xdr:rowOff>
    </xdr:from>
    <xdr:to>
      <xdr:col>107</xdr:col>
      <xdr:colOff>101600</xdr:colOff>
      <xdr:row>59</xdr:row>
      <xdr:rowOff>3086</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1001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165663</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99428" y="10109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73749</xdr:rowOff>
    </xdr:from>
    <xdr:to>
      <xdr:col>102</xdr:col>
      <xdr:colOff>114300</xdr:colOff>
      <xdr:row>55</xdr:row>
      <xdr:rowOff>108744</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656300" y="9503499"/>
          <a:ext cx="889000" cy="34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58268</xdr:rowOff>
    </xdr:from>
    <xdr:to>
      <xdr:col>102</xdr:col>
      <xdr:colOff>165100</xdr:colOff>
      <xdr:row>58</xdr:row>
      <xdr:rowOff>159868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1000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150995</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8" y="10095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58382</xdr:rowOff>
    </xdr:from>
    <xdr:to>
      <xdr:col>98</xdr:col>
      <xdr:colOff>38100</xdr:colOff>
      <xdr:row>58</xdr:row>
      <xdr:rowOff>159982</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1000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151109</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8" y="1009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50</xdr:row>
      <xdr:rowOff>133229</xdr:rowOff>
    </xdr:from>
    <xdr:to>
      <xdr:col>116</xdr:col>
      <xdr:colOff>114300</xdr:colOff>
      <xdr:row>51</xdr:row>
      <xdr:rowOff>63379</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870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50</xdr:row>
      <xdr:rowOff>86256</xdr:rowOff>
    </xdr:from>
    <xdr:ext cx="534377"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865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148336</xdr:rowOff>
    </xdr:from>
    <xdr:to>
      <xdr:col>112</xdr:col>
      <xdr:colOff>38100</xdr:colOff>
      <xdr:row>56</xdr:row>
      <xdr:rowOff>78486</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957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95013</xdr:rowOff>
    </xdr:from>
    <xdr:ext cx="534377"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56111" y="935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149975</xdr:rowOff>
    </xdr:from>
    <xdr:to>
      <xdr:col>107</xdr:col>
      <xdr:colOff>101600</xdr:colOff>
      <xdr:row>56</xdr:row>
      <xdr:rowOff>80125</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957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96652</xdr:rowOff>
    </xdr:from>
    <xdr:ext cx="534377"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67111" y="935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57944</xdr:rowOff>
    </xdr:from>
    <xdr:to>
      <xdr:col>102</xdr:col>
      <xdr:colOff>165100</xdr:colOff>
      <xdr:row>55</xdr:row>
      <xdr:rowOff>159544</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948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4621</xdr:rowOff>
    </xdr:from>
    <xdr:ext cx="534377"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278111" y="926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22949</xdr:rowOff>
    </xdr:from>
    <xdr:to>
      <xdr:col>98</xdr:col>
      <xdr:colOff>38100</xdr:colOff>
      <xdr:row>55</xdr:row>
      <xdr:rowOff>124549</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945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141076</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389111" y="922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139700</xdr:rowOff>
    </xdr:from>
    <xdr:to>
      <xdr:col>120</xdr:col>
      <xdr:colOff>114300</xdr:colOff>
      <xdr:row>79</xdr:row>
      <xdr:rowOff>139700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168927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70</xdr:row>
      <xdr:rowOff>111777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68</xdr:row>
      <xdr:rowOff>168927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95694</xdr:rowOff>
    </xdr:from>
    <xdr:to>
      <xdr:col>116</xdr:col>
      <xdr:colOff>62864</xdr:colOff>
      <xdr:row>78</xdr:row>
      <xdr:rowOff>98352</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097194"/>
          <a:ext cx="1269" cy="137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102179</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47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98352</xdr:rowOff>
    </xdr:from>
    <xdr:to>
      <xdr:col>116</xdr:col>
      <xdr:colOff>152400</xdr:colOff>
      <xdr:row>78</xdr:row>
      <xdr:rowOff>98352</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471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42371</xdr:rowOff>
    </xdr:from>
    <xdr:ext cx="599010"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872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95694</xdr:rowOff>
    </xdr:from>
    <xdr:to>
      <xdr:col>116</xdr:col>
      <xdr:colOff>152400</xdr:colOff>
      <xdr:row>70</xdr:row>
      <xdr:rowOff>95694</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097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88809</xdr:rowOff>
    </xdr:from>
    <xdr:to>
      <xdr:col>116</xdr:col>
      <xdr:colOff>63500</xdr:colOff>
      <xdr:row>76</xdr:row>
      <xdr:rowOff>112054</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1323300" y="13119009"/>
          <a:ext cx="838200" cy="23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118834</xdr:rowOff>
    </xdr:from>
    <xdr:ext cx="534377"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31490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140407</xdr:rowOff>
    </xdr:from>
    <xdr:to>
      <xdr:col>116</xdr:col>
      <xdr:colOff>114300</xdr:colOff>
      <xdr:row>77</xdr:row>
      <xdr:rowOff>70557</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317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112054</xdr:rowOff>
    </xdr:from>
    <xdr:to>
      <xdr:col>111</xdr:col>
      <xdr:colOff>177800</xdr:colOff>
      <xdr:row>76</xdr:row>
      <xdr:rowOff>123141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0434300" y="13142254"/>
          <a:ext cx="889000" cy="1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55425</xdr:rowOff>
    </xdr:from>
    <xdr:to>
      <xdr:col>112</xdr:col>
      <xdr:colOff>38100</xdr:colOff>
      <xdr:row>76</xdr:row>
      <xdr:rowOff>157025</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308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2102</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56111" y="1286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108996</xdr:rowOff>
    </xdr:from>
    <xdr:to>
      <xdr:col>107</xdr:col>
      <xdr:colOff>50800</xdr:colOff>
      <xdr:row>76</xdr:row>
      <xdr:rowOff>123141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9545300" y="13139196"/>
          <a:ext cx="889000" cy="1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44123</xdr:rowOff>
    </xdr:from>
    <xdr:to>
      <xdr:col>107</xdr:col>
      <xdr:colOff>101600</xdr:colOff>
      <xdr:row>76</xdr:row>
      <xdr:rowOff>145723</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3074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162250</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67111" y="1284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86508</xdr:rowOff>
    </xdr:from>
    <xdr:to>
      <xdr:col>102</xdr:col>
      <xdr:colOff>114300</xdr:colOff>
      <xdr:row>76</xdr:row>
      <xdr:rowOff>108996</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656300" y="13116708"/>
          <a:ext cx="889000" cy="22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29978</xdr:rowOff>
    </xdr:from>
    <xdr:to>
      <xdr:col>102</xdr:col>
      <xdr:colOff>165100</xdr:colOff>
      <xdr:row>76</xdr:row>
      <xdr:rowOff>131578</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3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148105</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78111" y="1283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33837</xdr:rowOff>
    </xdr:from>
    <xdr:to>
      <xdr:col>98</xdr:col>
      <xdr:colOff>38100</xdr:colOff>
      <xdr:row>76</xdr:row>
      <xdr:rowOff>135437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306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151963</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89111" y="1283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38009</xdr:rowOff>
    </xdr:from>
    <xdr:to>
      <xdr:col>116</xdr:col>
      <xdr:colOff>114300</xdr:colOff>
      <xdr:row>76</xdr:row>
      <xdr:rowOff>139609</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306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60885</xdr:rowOff>
    </xdr:from>
    <xdr:ext cx="534377"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291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61254</xdr:rowOff>
    </xdr:from>
    <xdr:to>
      <xdr:col>112</xdr:col>
      <xdr:colOff>38100</xdr:colOff>
      <xdr:row>76</xdr:row>
      <xdr:rowOff>162854</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309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153981</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318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72341</xdr:rowOff>
    </xdr:from>
    <xdr:to>
      <xdr:col>107</xdr:col>
      <xdr:colOff>101600</xdr:colOff>
      <xdr:row>77</xdr:row>
      <xdr:rowOff>2491</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310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165068</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319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58196</xdr:rowOff>
    </xdr:from>
    <xdr:to>
      <xdr:col>102</xdr:col>
      <xdr:colOff>165100</xdr:colOff>
      <xdr:row>76</xdr:row>
      <xdr:rowOff>159796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308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150923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318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35708</xdr:rowOff>
    </xdr:from>
    <xdr:to>
      <xdr:col>98</xdr:col>
      <xdr:colOff>38100</xdr:colOff>
      <xdr:row>76</xdr:row>
      <xdr:rowOff>137308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306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128435</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315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a:extLst>
            <a:ext uri="{FF2B5EF4-FFF2-40B4-BE49-F238E27FC236}">
              <a16:creationId xmlns:a16="http://schemas.microsoft.com/office/drawing/2014/main" id="{00000000-0008-0000-0600-00007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a:extLst>
            <a:ext uri="{FF2B5EF4-FFF2-40B4-BE49-F238E27FC236}">
              <a16:creationId xmlns:a16="http://schemas.microsoft.com/office/drawing/2014/main" id="{00000000-0008-0000-0600-00008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a:extLst>
            <a:ext uri="{FF2B5EF4-FFF2-40B4-BE49-F238E27FC236}">
              <a16:creationId xmlns:a16="http://schemas.microsoft.com/office/drawing/2014/main" id="{00000000-0008-0000-0600-00008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a:extLst>
            <a:ext uri="{FF2B5EF4-FFF2-40B4-BE49-F238E27FC236}">
              <a16:creationId xmlns:a16="http://schemas.microsoft.com/office/drawing/2014/main" id="{00000000-0008-0000-0600-00009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貸付金及び繰出金を除き、類似団体平均を下回っている。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貸付金が平均を大きく上回っているのは、本市が中小企業支援のため、金融機関が行う中小企業への制度融資の財源として、金融機関に無利子で資金を預ける「預託金方式」を取っており、中小企業がこれを利用しているためであり、預託金は当該年度内に全額返還されている。</a:t>
          </a:r>
        </a:p>
        <a:p>
          <a:r>
            <a:rPr kumimoji="1" lang="ja-JP" altLang="en-US" sz="1300">
              <a:latin typeface="ＭＳ Ｐゴシック" panose="020B0600070205080204" pitchFamily="50" charset="-128"/>
              <a:ea typeface="ＭＳ Ｐゴシック" panose="020B0600070205080204" pitchFamily="50" charset="-128"/>
            </a:rPr>
            <a:t>　昨年度と比較して金額が大きく増加しているのは、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新型コロナウイルス感染症の影響を受けた中小企業を支援するため制度融資の財源である預託金が大幅に増加したのが主な原因である。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繰出金は、前年度と比較して鳥取県後期高齢者医療広域連合負担金および介護保険費特別会計繰出金が増加したことなどにより、平均値を上回っている。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鳥取県境港市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33,665
33,124
29.11
22,402,518
21,513,497
140,204
8,087,235
12,338,141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123.3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議会費グラフ枠">
          <a:extLst>
            <a:ext uri="{FF2B5EF4-FFF2-40B4-BE49-F238E27FC236}">
              <a16:creationId xmlns:a16="http://schemas.microsoft.com/office/drawing/2014/main" id="{00000000-0008-0000-07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108153</xdr:rowOff>
    </xdr:from>
    <xdr:to>
      <xdr:col>24</xdr:col>
      <xdr:colOff>62865</xdr:colOff>
      <xdr:row>38</xdr:row>
      <xdr:rowOff>2952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flipV="1">
          <a:off x="4633595" y="5594553"/>
          <a:ext cx="1270" cy="923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6779</xdr:rowOff>
    </xdr:from>
    <xdr:ext cx="469744" cy="259045"/>
    <xdr:sp macro="" textlink="">
      <xdr:nvSpPr>
        <xdr:cNvPr id="54" name="議会費最小値テキスト">
          <a:extLst>
            <a:ext uri="{FF2B5EF4-FFF2-40B4-BE49-F238E27FC236}">
              <a16:creationId xmlns:a16="http://schemas.microsoft.com/office/drawing/2014/main" id="{00000000-0008-0000-0700-000036000000}"/>
            </a:ext>
          </a:extLst>
        </xdr:cNvPr>
        <xdr:cNvSpPr txBox="1"/>
      </xdr:nvSpPr>
      <xdr:spPr>
        <a:xfrm>
          <a:off x="4686300" y="6521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2952</xdr:rowOff>
    </xdr:from>
    <xdr:to>
      <xdr:col>24</xdr:col>
      <xdr:colOff>152400</xdr:colOff>
      <xdr:row>38</xdr:row>
      <xdr:rowOff>2952</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4546600" y="6518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54830</xdr:rowOff>
    </xdr:from>
    <xdr:ext cx="534377" cy="259045"/>
    <xdr:sp macro="" textlink="">
      <xdr:nvSpPr>
        <xdr:cNvPr id="56" name="議会費最大値テキスト">
          <a:extLst>
            <a:ext uri="{FF2B5EF4-FFF2-40B4-BE49-F238E27FC236}">
              <a16:creationId xmlns:a16="http://schemas.microsoft.com/office/drawing/2014/main" id="{00000000-0008-0000-0700-000038000000}"/>
            </a:ext>
          </a:extLst>
        </xdr:cNvPr>
        <xdr:cNvSpPr txBox="1"/>
      </xdr:nvSpPr>
      <xdr:spPr>
        <a:xfrm>
          <a:off x="4686300" y="536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108153</xdr:rowOff>
    </xdr:from>
    <xdr:to>
      <xdr:col>24</xdr:col>
      <xdr:colOff>152400</xdr:colOff>
      <xdr:row>32</xdr:row>
      <xdr:rowOff>108153</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559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81453</xdr:rowOff>
    </xdr:from>
    <xdr:to>
      <xdr:col>24</xdr:col>
      <xdr:colOff>63500</xdr:colOff>
      <xdr:row>37</xdr:row>
      <xdr:rowOff>84059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3797300" y="6425103"/>
          <a:ext cx="8382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53758</xdr:rowOff>
    </xdr:from>
    <xdr:ext cx="469744" cy="259045"/>
    <xdr:sp macro="" textlink="">
      <xdr:nvSpPr>
        <xdr:cNvPr id="59" name="議会費平均値テキスト">
          <a:extLst>
            <a:ext uri="{FF2B5EF4-FFF2-40B4-BE49-F238E27FC236}">
              <a16:creationId xmlns:a16="http://schemas.microsoft.com/office/drawing/2014/main" id="{00000000-0008-0000-0700-00003B000000}"/>
            </a:ext>
          </a:extLst>
        </xdr:cNvPr>
        <xdr:cNvSpPr txBox="1"/>
      </xdr:nvSpPr>
      <xdr:spPr>
        <a:xfrm>
          <a:off x="4686300" y="62259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30881</xdr:rowOff>
    </xdr:from>
    <xdr:to>
      <xdr:col>24</xdr:col>
      <xdr:colOff>114300</xdr:colOff>
      <xdr:row>37</xdr:row>
      <xdr:rowOff>132481</xdr:rowOff>
    </xdr:to>
    <xdr:sp macro="" textlink="">
      <xdr:nvSpPr>
        <xdr:cNvPr id="60" name="フローチャート: 判断 59">
          <a:extLst>
            <a:ext uri="{FF2B5EF4-FFF2-40B4-BE49-F238E27FC236}">
              <a16:creationId xmlns:a16="http://schemas.microsoft.com/office/drawing/2014/main" id="{00000000-0008-0000-0700-00003C000000}"/>
            </a:ext>
          </a:extLst>
        </xdr:cNvPr>
        <xdr:cNvSpPr/>
      </xdr:nvSpPr>
      <xdr:spPr>
        <a:xfrm>
          <a:off x="4584700" y="637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74183</xdr:rowOff>
    </xdr:from>
    <xdr:to>
      <xdr:col>19</xdr:col>
      <xdr:colOff>177800</xdr:colOff>
      <xdr:row>37</xdr:row>
      <xdr:rowOff>81453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2908300" y="6417833"/>
          <a:ext cx="889000" cy="7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21737</xdr:rowOff>
    </xdr:from>
    <xdr:to>
      <xdr:col>20</xdr:col>
      <xdr:colOff>38100</xdr:colOff>
      <xdr:row>37</xdr:row>
      <xdr:rowOff>123337</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3746500" y="636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139864</xdr:rowOff>
    </xdr:from>
    <xdr:ext cx="469744" cy="259045"/>
    <xdr:sp macro="" textlink="">
      <xdr:nvSpPr>
        <xdr:cNvPr id="63" name="テキスト ボックス 62">
          <a:extLst>
            <a:ext uri="{FF2B5EF4-FFF2-40B4-BE49-F238E27FC236}">
              <a16:creationId xmlns:a16="http://schemas.microsoft.com/office/drawing/2014/main" id="{00000000-0008-0000-0700-00003F000000}"/>
            </a:ext>
          </a:extLst>
        </xdr:cNvPr>
        <xdr:cNvSpPr txBox="1"/>
      </xdr:nvSpPr>
      <xdr:spPr>
        <a:xfrm>
          <a:off x="3562428" y="614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72080</xdr:rowOff>
    </xdr:from>
    <xdr:to>
      <xdr:col>15</xdr:col>
      <xdr:colOff>50800</xdr:colOff>
      <xdr:row>37</xdr:row>
      <xdr:rowOff>74183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019300" y="6415730"/>
          <a:ext cx="8890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26309</xdr:rowOff>
    </xdr:from>
    <xdr:to>
      <xdr:col>15</xdr:col>
      <xdr:colOff>101600</xdr:colOff>
      <xdr:row>37</xdr:row>
      <xdr:rowOff>127909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2857500" y="6369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119036</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2673428" y="6462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72080</xdr:rowOff>
    </xdr:from>
    <xdr:to>
      <xdr:col>10</xdr:col>
      <xdr:colOff>114300</xdr:colOff>
      <xdr:row>37</xdr:row>
      <xdr:rowOff>78938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1130300" y="641573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29556</xdr:rowOff>
    </xdr:from>
    <xdr:to>
      <xdr:col>10</xdr:col>
      <xdr:colOff>165100</xdr:colOff>
      <xdr:row>37</xdr:row>
      <xdr:rowOff>131156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1968500" y="6373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122283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1784428" y="6465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28275</xdr:rowOff>
    </xdr:from>
    <xdr:to>
      <xdr:col>6</xdr:col>
      <xdr:colOff>38100</xdr:colOff>
      <xdr:row>37</xdr:row>
      <xdr:rowOff>129875</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079500" y="637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121002</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895428" y="646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33259</xdr:rowOff>
    </xdr:from>
    <xdr:to>
      <xdr:col>24</xdr:col>
      <xdr:colOff>114300</xdr:colOff>
      <xdr:row>37</xdr:row>
      <xdr:rowOff>134859</xdr:rowOff>
    </xdr:to>
    <xdr:sp macro="" textlink="">
      <xdr:nvSpPr>
        <xdr:cNvPr id="77" name="楕円 76">
          <a:extLst>
            <a:ext uri="{FF2B5EF4-FFF2-40B4-BE49-F238E27FC236}">
              <a16:creationId xmlns:a16="http://schemas.microsoft.com/office/drawing/2014/main" id="{00000000-0008-0000-0700-00004D000000}"/>
            </a:ext>
          </a:extLst>
        </xdr:cNvPr>
        <xdr:cNvSpPr/>
      </xdr:nvSpPr>
      <xdr:spPr>
        <a:xfrm>
          <a:off x="4584700" y="637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9309</xdr:rowOff>
    </xdr:from>
    <xdr:ext cx="469744" cy="259045"/>
    <xdr:sp macro="" textlink="">
      <xdr:nvSpPr>
        <xdr:cNvPr id="78" name="議会費該当値テキスト">
          <a:extLst>
            <a:ext uri="{FF2B5EF4-FFF2-40B4-BE49-F238E27FC236}">
              <a16:creationId xmlns:a16="http://schemas.microsoft.com/office/drawing/2014/main" id="{00000000-0008-0000-0700-00004E000000}"/>
            </a:ext>
          </a:extLst>
        </xdr:cNvPr>
        <xdr:cNvSpPr txBox="1"/>
      </xdr:nvSpPr>
      <xdr:spPr>
        <a:xfrm>
          <a:off x="4686300" y="635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30653</xdr:rowOff>
    </xdr:from>
    <xdr:to>
      <xdr:col>20</xdr:col>
      <xdr:colOff>38100</xdr:colOff>
      <xdr:row>37</xdr:row>
      <xdr:rowOff>132253</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3746500" y="637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123380</xdr:rowOff>
    </xdr:from>
    <xdr:ext cx="469744"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3562428" y="6467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23383</xdr:rowOff>
    </xdr:from>
    <xdr:to>
      <xdr:col>15</xdr:col>
      <xdr:colOff>101600</xdr:colOff>
      <xdr:row>37</xdr:row>
      <xdr:rowOff>124983</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2857500" y="636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141510</xdr:rowOff>
    </xdr:from>
    <xdr:ext cx="469744"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2673428" y="614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21280</xdr:rowOff>
    </xdr:from>
    <xdr:to>
      <xdr:col>10</xdr:col>
      <xdr:colOff>165100</xdr:colOff>
      <xdr:row>37</xdr:row>
      <xdr:rowOff>122880</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1968500" y="636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139407</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1784428" y="6140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28138</xdr:rowOff>
    </xdr:from>
    <xdr:to>
      <xdr:col>6</xdr:col>
      <xdr:colOff>38100</xdr:colOff>
      <xdr:row>37</xdr:row>
      <xdr:rowOff>129738</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079500" y="637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146265</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895428" y="614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7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7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7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12252</xdr:rowOff>
    </xdr:from>
    <xdr:to>
      <xdr:col>24</xdr:col>
      <xdr:colOff>62865</xdr:colOff>
      <xdr:row>56</xdr:row>
      <xdr:rowOff>105596</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756202"/>
          <a:ext cx="1270" cy="950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109423</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9710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105596</xdr:rowOff>
    </xdr:from>
    <xdr:to>
      <xdr:col>24</xdr:col>
      <xdr:colOff>152400</xdr:colOff>
      <xdr:row>56</xdr:row>
      <xdr:rowOff>105596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9706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130379</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53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446,526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12252</xdr:rowOff>
    </xdr:from>
    <xdr:to>
      <xdr:col>24</xdr:col>
      <xdr:colOff>152400</xdr:colOff>
      <xdr:row>51</xdr:row>
      <xdr:rowOff>12252</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75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30942</xdr:rowOff>
    </xdr:from>
    <xdr:to>
      <xdr:col>24</xdr:col>
      <xdr:colOff>63500</xdr:colOff>
      <xdr:row>58</xdr:row>
      <xdr:rowOff>65751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632142"/>
          <a:ext cx="838200" cy="377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88430</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3467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65553</xdr:rowOff>
    </xdr:from>
    <xdr:to>
      <xdr:col>24</xdr:col>
      <xdr:colOff>114300</xdr:colOff>
      <xdr:row>55</xdr:row>
      <xdr:rowOff>167153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49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65751</xdr:rowOff>
    </xdr:from>
    <xdr:to>
      <xdr:col>19</xdr:col>
      <xdr:colOff>177800</xdr:colOff>
      <xdr:row>58</xdr:row>
      <xdr:rowOff>73174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10009851"/>
          <a:ext cx="889000" cy="7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110920</xdr:rowOff>
    </xdr:from>
    <xdr:to>
      <xdr:col>20</xdr:col>
      <xdr:colOff>38100</xdr:colOff>
      <xdr:row>58</xdr:row>
      <xdr:rowOff>41070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8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57597</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30111" y="965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8568</xdr:rowOff>
    </xdr:from>
    <xdr:to>
      <xdr:col>15</xdr:col>
      <xdr:colOff>50800</xdr:colOff>
      <xdr:row>58</xdr:row>
      <xdr:rowOff>73174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9952668"/>
          <a:ext cx="889000" cy="64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125933</xdr:rowOff>
    </xdr:from>
    <xdr:to>
      <xdr:col>15</xdr:col>
      <xdr:colOff>101600</xdr:colOff>
      <xdr:row>58</xdr:row>
      <xdr:rowOff>56083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8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72610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967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8568</xdr:rowOff>
    </xdr:from>
    <xdr:to>
      <xdr:col>10</xdr:col>
      <xdr:colOff>114300</xdr:colOff>
      <xdr:row>58</xdr:row>
      <xdr:rowOff>72123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952668"/>
          <a:ext cx="889000" cy="63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151964</xdr:rowOff>
    </xdr:from>
    <xdr:to>
      <xdr:col>10</xdr:col>
      <xdr:colOff>165100</xdr:colOff>
      <xdr:row>58</xdr:row>
      <xdr:rowOff>82114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92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73241</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1001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143509</xdr:rowOff>
    </xdr:from>
    <xdr:to>
      <xdr:col>6</xdr:col>
      <xdr:colOff>38100</xdr:colOff>
      <xdr:row>58</xdr:row>
      <xdr:rowOff>73659</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91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90186</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69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151592</xdr:rowOff>
    </xdr:from>
    <xdr:to>
      <xdr:col>24</xdr:col>
      <xdr:colOff>114300</xdr:colOff>
      <xdr:row>56</xdr:row>
      <xdr:rowOff>81742</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58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66519</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496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14951</xdr:rowOff>
    </xdr:from>
    <xdr:to>
      <xdr:col>20</xdr:col>
      <xdr:colOff>38100</xdr:colOff>
      <xdr:row>58</xdr:row>
      <xdr:rowOff>116551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95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107678</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30111" y="1005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22374</xdr:rowOff>
    </xdr:from>
    <xdr:to>
      <xdr:col>15</xdr:col>
      <xdr:colOff>101600</xdr:colOff>
      <xdr:row>58</xdr:row>
      <xdr:rowOff>123974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96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115101</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1005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129218</xdr:rowOff>
    </xdr:from>
    <xdr:to>
      <xdr:col>10</xdr:col>
      <xdr:colOff>165100</xdr:colOff>
      <xdr:row>58</xdr:row>
      <xdr:rowOff>59368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0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75895</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967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21323</xdr:rowOff>
    </xdr:from>
    <xdr:to>
      <xdr:col>6</xdr:col>
      <xdr:colOff>38100</xdr:colOff>
      <xdr:row>58</xdr:row>
      <xdr:rowOff>122923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96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114050</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10058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57644</xdr:rowOff>
    </xdr:from>
    <xdr:to>
      <xdr:col>24</xdr:col>
      <xdr:colOff>62865</xdr:colOff>
      <xdr:row>78</xdr:row>
      <xdr:rowOff>115030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230594"/>
          <a:ext cx="1270" cy="1257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118857</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491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115030</xdr:rowOff>
    </xdr:from>
    <xdr:to>
      <xdr:col>24</xdr:col>
      <xdr:colOff>152400</xdr:colOff>
      <xdr:row>78</xdr:row>
      <xdr:rowOff>115030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488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4321</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2005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456,537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57644</xdr:rowOff>
    </xdr:from>
    <xdr:to>
      <xdr:col>24</xdr:col>
      <xdr:colOff>152400</xdr:colOff>
      <xdr:row>71</xdr:row>
      <xdr:rowOff>57644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23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92982</xdr:rowOff>
    </xdr:from>
    <xdr:to>
      <xdr:col>24</xdr:col>
      <xdr:colOff>63500</xdr:colOff>
      <xdr:row>77</xdr:row>
      <xdr:rowOff>132046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3294632"/>
          <a:ext cx="838200" cy="3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137602</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996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114725</xdr:rowOff>
    </xdr:from>
    <xdr:to>
      <xdr:col>24</xdr:col>
      <xdr:colOff>114300</xdr:colOff>
      <xdr:row>77</xdr:row>
      <xdr:rowOff>44875</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314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132046</xdr:rowOff>
    </xdr:from>
    <xdr:to>
      <xdr:col>19</xdr:col>
      <xdr:colOff>177800</xdr:colOff>
      <xdr:row>77</xdr:row>
      <xdr:rowOff>135706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3333696"/>
          <a:ext cx="889000" cy="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132468</xdr:rowOff>
    </xdr:from>
    <xdr:to>
      <xdr:col>20</xdr:col>
      <xdr:colOff>38100</xdr:colOff>
      <xdr:row>77</xdr:row>
      <xdr:rowOff>62618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162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79144</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937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135706</xdr:rowOff>
    </xdr:from>
    <xdr:to>
      <xdr:col>15</xdr:col>
      <xdr:colOff>50800</xdr:colOff>
      <xdr:row>77</xdr:row>
      <xdr:rowOff>145202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337356"/>
          <a:ext cx="889000" cy="9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161454</xdr:rowOff>
    </xdr:from>
    <xdr:to>
      <xdr:col>15</xdr:col>
      <xdr:colOff>101600</xdr:colOff>
      <xdr:row>77</xdr:row>
      <xdr:rowOff>91604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19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108131</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96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145202</xdr:rowOff>
    </xdr:from>
    <xdr:to>
      <xdr:col>10</xdr:col>
      <xdr:colOff>114300</xdr:colOff>
      <xdr:row>77</xdr:row>
      <xdr:rowOff>145521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346852"/>
          <a:ext cx="889000" cy="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158589</xdr:rowOff>
    </xdr:from>
    <xdr:to>
      <xdr:col>10</xdr:col>
      <xdr:colOff>165100</xdr:colOff>
      <xdr:row>77</xdr:row>
      <xdr:rowOff>88739</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18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105266</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296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170731</xdr:rowOff>
    </xdr:from>
    <xdr:to>
      <xdr:col>6</xdr:col>
      <xdr:colOff>38100</xdr:colOff>
      <xdr:row>77</xdr:row>
      <xdr:rowOff>100881</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200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117408</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2976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42182</xdr:rowOff>
    </xdr:from>
    <xdr:to>
      <xdr:col>24</xdr:col>
      <xdr:colOff>114300</xdr:colOff>
      <xdr:row>77</xdr:row>
      <xdr:rowOff>143782</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324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20609</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3222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81246</xdr:rowOff>
    </xdr:from>
    <xdr:to>
      <xdr:col>20</xdr:col>
      <xdr:colOff>38100</xdr:colOff>
      <xdr:row>78</xdr:row>
      <xdr:rowOff>11396</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28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2523</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3375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84906</xdr:rowOff>
    </xdr:from>
    <xdr:to>
      <xdr:col>15</xdr:col>
      <xdr:colOff>101600</xdr:colOff>
      <xdr:row>78</xdr:row>
      <xdr:rowOff>15056</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28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6183</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3379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94402</xdr:rowOff>
    </xdr:from>
    <xdr:to>
      <xdr:col>10</xdr:col>
      <xdr:colOff>165100</xdr:colOff>
      <xdr:row>78</xdr:row>
      <xdr:rowOff>24552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29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15679</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3388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94721</xdr:rowOff>
    </xdr:from>
    <xdr:to>
      <xdr:col>6</xdr:col>
      <xdr:colOff>38100</xdr:colOff>
      <xdr:row>78</xdr:row>
      <xdr:rowOff>24871</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29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15998</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389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108534</xdr:rowOff>
    </xdr:from>
    <xdr:to>
      <xdr:col>24</xdr:col>
      <xdr:colOff>62865</xdr:colOff>
      <xdr:row>98</xdr:row>
      <xdr:rowOff>35992</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39034"/>
          <a:ext cx="1270" cy="1299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39819</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84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35992</xdr:rowOff>
    </xdr:from>
    <xdr:to>
      <xdr:col>24</xdr:col>
      <xdr:colOff>152400</xdr:colOff>
      <xdr:row>98</xdr:row>
      <xdr:rowOff>35992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83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55211</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14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194,090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108534</xdr:rowOff>
    </xdr:from>
    <xdr:to>
      <xdr:col>24</xdr:col>
      <xdr:colOff>152400</xdr:colOff>
      <xdr:row>90</xdr:row>
      <xdr:rowOff>108534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39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152395</xdr:rowOff>
    </xdr:from>
    <xdr:to>
      <xdr:col>24</xdr:col>
      <xdr:colOff>63500</xdr:colOff>
      <xdr:row>97</xdr:row>
      <xdr:rowOff>154567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783045"/>
          <a:ext cx="8382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51388</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339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28511</xdr:rowOff>
    </xdr:from>
    <xdr:to>
      <xdr:col>24</xdr:col>
      <xdr:colOff>114300</xdr:colOff>
      <xdr:row>96</xdr:row>
      <xdr:rowOff>130111</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48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153324</xdr:rowOff>
    </xdr:from>
    <xdr:to>
      <xdr:col>19</xdr:col>
      <xdr:colOff>177800</xdr:colOff>
      <xdr:row>97</xdr:row>
      <xdr:rowOff>154567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783974"/>
          <a:ext cx="889000" cy="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89381</xdr:rowOff>
    </xdr:from>
    <xdr:to>
      <xdr:col>20</xdr:col>
      <xdr:colOff>38100</xdr:colOff>
      <xdr:row>97</xdr:row>
      <xdr:rowOff>19531</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5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36058</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32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148371</xdr:rowOff>
    </xdr:from>
    <xdr:to>
      <xdr:col>15</xdr:col>
      <xdr:colOff>50800</xdr:colOff>
      <xdr:row>97</xdr:row>
      <xdr:rowOff>153324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6779021"/>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118701</xdr:rowOff>
    </xdr:from>
    <xdr:to>
      <xdr:col>15</xdr:col>
      <xdr:colOff>101600</xdr:colOff>
      <xdr:row>97</xdr:row>
      <xdr:rowOff>48851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65378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139593</xdr:rowOff>
    </xdr:from>
    <xdr:to>
      <xdr:col>10</xdr:col>
      <xdr:colOff>114300</xdr:colOff>
      <xdr:row>97</xdr:row>
      <xdr:rowOff>148371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770243"/>
          <a:ext cx="889000" cy="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97473</xdr:rowOff>
    </xdr:from>
    <xdr:to>
      <xdr:col>10</xdr:col>
      <xdr:colOff>165100</xdr:colOff>
      <xdr:row>97</xdr:row>
      <xdr:rowOff>27623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5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44150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33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107074</xdr:rowOff>
    </xdr:from>
    <xdr:to>
      <xdr:col>6</xdr:col>
      <xdr:colOff>38100</xdr:colOff>
      <xdr:row>97</xdr:row>
      <xdr:rowOff>37224</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53751</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4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101595</xdr:rowOff>
    </xdr:from>
    <xdr:to>
      <xdr:col>24</xdr:col>
      <xdr:colOff>114300</xdr:colOff>
      <xdr:row>98</xdr:row>
      <xdr:rowOff>31745</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73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16522</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647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103767</xdr:rowOff>
    </xdr:from>
    <xdr:to>
      <xdr:col>20</xdr:col>
      <xdr:colOff>38100</xdr:colOff>
      <xdr:row>98</xdr:row>
      <xdr:rowOff>33917</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73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25044</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827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102524</xdr:rowOff>
    </xdr:from>
    <xdr:to>
      <xdr:col>15</xdr:col>
      <xdr:colOff>101600</xdr:colOff>
      <xdr:row>98</xdr:row>
      <xdr:rowOff>32674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73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23801</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82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97571</xdr:rowOff>
    </xdr:from>
    <xdr:to>
      <xdr:col>10</xdr:col>
      <xdr:colOff>165100</xdr:colOff>
      <xdr:row>98</xdr:row>
      <xdr:rowOff>27721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72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18848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82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88793</xdr:rowOff>
    </xdr:from>
    <xdr:to>
      <xdr:col>6</xdr:col>
      <xdr:colOff>38100</xdr:colOff>
      <xdr:row>98</xdr:row>
      <xdr:rowOff>18943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71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10070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81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36373</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351323"/>
          <a:ext cx="1270" cy="1303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154500</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126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36373</xdr:rowOff>
    </xdr:from>
    <xdr:to>
      <xdr:col>55</xdr:col>
      <xdr:colOff>88900</xdr:colOff>
      <xdr:row>31</xdr:row>
      <xdr:rowOff>36373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35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109296</xdr:rowOff>
    </xdr:from>
    <xdr:to>
      <xdr:col>55</xdr:col>
      <xdr:colOff>0</xdr:colOff>
      <xdr:row>38</xdr:row>
      <xdr:rowOff>111811</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624396"/>
          <a:ext cx="8382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106748</xdr:rowOff>
    </xdr:from>
    <xdr:ext cx="378565"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2789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83871</xdr:rowOff>
    </xdr:from>
    <xdr:to>
      <xdr:col>55</xdr:col>
      <xdr:colOff>50800</xdr:colOff>
      <xdr:row>38</xdr:row>
      <xdr:rowOff>14021</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109296</xdr:rowOff>
    </xdr:from>
    <xdr:to>
      <xdr:col>50</xdr:col>
      <xdr:colOff>114300</xdr:colOff>
      <xdr:row>38</xdr:row>
      <xdr:rowOff>113868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8750300" y="66243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79070</xdr:rowOff>
    </xdr:from>
    <xdr:to>
      <xdr:col>50</xdr:col>
      <xdr:colOff>165100</xdr:colOff>
      <xdr:row>38</xdr:row>
      <xdr:rowOff>9220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4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25747</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50017" y="6197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113868</xdr:rowOff>
    </xdr:from>
    <xdr:to>
      <xdr:col>45</xdr:col>
      <xdr:colOff>177800</xdr:colOff>
      <xdr:row>38</xdr:row>
      <xdr:rowOff>114554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7861300" y="6628968"/>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100787</xdr:rowOff>
    </xdr:from>
    <xdr:to>
      <xdr:col>46</xdr:col>
      <xdr:colOff>38100</xdr:colOff>
      <xdr:row>38</xdr:row>
      <xdr:rowOff>30938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444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47464</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61017" y="6219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114554</xdr:rowOff>
    </xdr:from>
    <xdr:to>
      <xdr:col>41</xdr:col>
      <xdr:colOff>50800</xdr:colOff>
      <xdr:row>38</xdr:row>
      <xdr:rowOff>120497</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6972300" y="6629654"/>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97130</xdr:rowOff>
    </xdr:from>
    <xdr:to>
      <xdr:col>41</xdr:col>
      <xdr:colOff>101600</xdr:colOff>
      <xdr:row>38</xdr:row>
      <xdr:rowOff>27280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43807</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2017" y="6216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72441</xdr:rowOff>
    </xdr:from>
    <xdr:to>
      <xdr:col>36</xdr:col>
      <xdr:colOff>165100</xdr:colOff>
      <xdr:row>38</xdr:row>
      <xdr:rowOff>2591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4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19118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3017" y="6191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61011</xdr:rowOff>
    </xdr:from>
    <xdr:to>
      <xdr:col>55</xdr:col>
      <xdr:colOff>50800</xdr:colOff>
      <xdr:row>38</xdr:row>
      <xdr:rowOff>162611</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57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147388</xdr:rowOff>
    </xdr:from>
    <xdr:ext cx="378565"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491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58496</xdr:rowOff>
    </xdr:from>
    <xdr:to>
      <xdr:col>50</xdr:col>
      <xdr:colOff>165100</xdr:colOff>
      <xdr:row>38</xdr:row>
      <xdr:rowOff>160096</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5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151223</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50017" y="6666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63068</xdr:rowOff>
    </xdr:from>
    <xdr:to>
      <xdr:col>46</xdr:col>
      <xdr:colOff>38100</xdr:colOff>
      <xdr:row>38</xdr:row>
      <xdr:rowOff>164668</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5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155795</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61017" y="6670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63754</xdr:rowOff>
    </xdr:from>
    <xdr:to>
      <xdr:col>41</xdr:col>
      <xdr:colOff>101600</xdr:colOff>
      <xdr:row>38</xdr:row>
      <xdr:rowOff>165354</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57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156481</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2017" y="6671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69697</xdr:rowOff>
    </xdr:from>
    <xdr:to>
      <xdr:col>36</xdr:col>
      <xdr:colOff>165100</xdr:colOff>
      <xdr:row>38</xdr:row>
      <xdr:rowOff>171297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58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38</xdr:row>
      <xdr:rowOff>162424</xdr:rowOff>
    </xdr:from>
    <xdr:ext cx="313932"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815333" y="66775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97158</xdr:rowOff>
    </xdr:from>
    <xdr:to>
      <xdr:col>54</xdr:col>
      <xdr:colOff>189865</xdr:colOff>
      <xdr:row>58</xdr:row>
      <xdr:rowOff>107079</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10475595" y="8841108"/>
          <a:ext cx="1270" cy="1210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110906</xdr:rowOff>
    </xdr:from>
    <xdr:ext cx="469744" cy="259045"/>
    <xdr:sp macro="" textlink="">
      <xdr:nvSpPr>
        <xdr:cNvPr id="338" name="農林水産業費最小値テキスト">
          <a:extLst>
            <a:ext uri="{FF2B5EF4-FFF2-40B4-BE49-F238E27FC236}">
              <a16:creationId xmlns:a16="http://schemas.microsoft.com/office/drawing/2014/main" id="{00000000-0008-0000-0700-000052010000}"/>
            </a:ext>
          </a:extLst>
        </xdr:cNvPr>
        <xdr:cNvSpPr txBox="1"/>
      </xdr:nvSpPr>
      <xdr:spPr>
        <a:xfrm>
          <a:off x="10528300" y="10055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107079</xdr:rowOff>
    </xdr:from>
    <xdr:to>
      <xdr:col>55</xdr:col>
      <xdr:colOff>88900</xdr:colOff>
      <xdr:row>58</xdr:row>
      <xdr:rowOff>107079</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10051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43835</xdr:rowOff>
    </xdr:from>
    <xdr:ext cx="534377" cy="259045"/>
    <xdr:sp macro="" textlink="">
      <xdr:nvSpPr>
        <xdr:cNvPr id="340" name="農林水産業費最大値テキスト">
          <a:extLst>
            <a:ext uri="{FF2B5EF4-FFF2-40B4-BE49-F238E27FC236}">
              <a16:creationId xmlns:a16="http://schemas.microsoft.com/office/drawing/2014/main" id="{00000000-0008-0000-0700-000054010000}"/>
            </a:ext>
          </a:extLst>
        </xdr:cNvPr>
        <xdr:cNvSpPr txBox="1"/>
      </xdr:nvSpPr>
      <xdr:spPr>
        <a:xfrm>
          <a:off x="10528300" y="861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97158</xdr:rowOff>
    </xdr:from>
    <xdr:to>
      <xdr:col>55</xdr:col>
      <xdr:colOff>88900</xdr:colOff>
      <xdr:row>51</xdr:row>
      <xdr:rowOff>97158</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8841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142146</xdr:rowOff>
    </xdr:from>
    <xdr:to>
      <xdr:col>55</xdr:col>
      <xdr:colOff>0</xdr:colOff>
      <xdr:row>58</xdr:row>
      <xdr:rowOff>5306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9639300" y="9914796"/>
          <a:ext cx="838200" cy="3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17091</xdr:rowOff>
    </xdr:from>
    <xdr:ext cx="534377" cy="259045"/>
    <xdr:sp macro="" textlink="">
      <xdr:nvSpPr>
        <xdr:cNvPr id="343" name="農林水産業費平均値テキスト">
          <a:extLst>
            <a:ext uri="{FF2B5EF4-FFF2-40B4-BE49-F238E27FC236}">
              <a16:creationId xmlns:a16="http://schemas.microsoft.com/office/drawing/2014/main" id="{00000000-0008-0000-0700-000057010000}"/>
            </a:ext>
          </a:extLst>
        </xdr:cNvPr>
        <xdr:cNvSpPr txBox="1"/>
      </xdr:nvSpPr>
      <xdr:spPr>
        <a:xfrm>
          <a:off x="10528300" y="9446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165664</xdr:rowOff>
    </xdr:from>
    <xdr:to>
      <xdr:col>55</xdr:col>
      <xdr:colOff>50800</xdr:colOff>
      <xdr:row>56</xdr:row>
      <xdr:rowOff>95814</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10426700" y="959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104747</xdr:rowOff>
    </xdr:from>
    <xdr:to>
      <xdr:col>50</xdr:col>
      <xdr:colOff>114300</xdr:colOff>
      <xdr:row>58</xdr:row>
      <xdr:rowOff>5306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8750300" y="9877397"/>
          <a:ext cx="889000" cy="7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24572</xdr:rowOff>
    </xdr:from>
    <xdr:to>
      <xdr:col>50</xdr:col>
      <xdr:colOff>165100</xdr:colOff>
      <xdr:row>56</xdr:row>
      <xdr:rowOff>126172</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9588500" y="962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142699</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9372111" y="940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104747</xdr:rowOff>
    </xdr:from>
    <xdr:to>
      <xdr:col>45</xdr:col>
      <xdr:colOff>177800</xdr:colOff>
      <xdr:row>57</xdr:row>
      <xdr:rowOff>152639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7861300" y="9877397"/>
          <a:ext cx="889000" cy="4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65674</xdr:rowOff>
    </xdr:from>
    <xdr:to>
      <xdr:col>46</xdr:col>
      <xdr:colOff>38100</xdr:colOff>
      <xdr:row>56</xdr:row>
      <xdr:rowOff>167274</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8699500" y="966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12351</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8483111" y="944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152639</xdr:rowOff>
    </xdr:from>
    <xdr:to>
      <xdr:col>41</xdr:col>
      <xdr:colOff>50800</xdr:colOff>
      <xdr:row>58</xdr:row>
      <xdr:rowOff>2494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6972300" y="9925289"/>
          <a:ext cx="889000" cy="2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15954</xdr:rowOff>
    </xdr:from>
    <xdr:to>
      <xdr:col>41</xdr:col>
      <xdr:colOff>101600</xdr:colOff>
      <xdr:row>56</xdr:row>
      <xdr:rowOff>117554</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7810500" y="961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134081</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594111" y="939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51021</xdr:rowOff>
    </xdr:from>
    <xdr:to>
      <xdr:col>36</xdr:col>
      <xdr:colOff>165100</xdr:colOff>
      <xdr:row>56</xdr:row>
      <xdr:rowOff>152621</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6921500" y="96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169148</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705111" y="942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91346</xdr:rowOff>
    </xdr:from>
    <xdr:to>
      <xdr:col>55</xdr:col>
      <xdr:colOff>50800</xdr:colOff>
      <xdr:row>58</xdr:row>
      <xdr:rowOff>21496</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10426700" y="986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69773</xdr:rowOff>
    </xdr:from>
    <xdr:ext cx="469744" cy="259045"/>
    <xdr:sp macro="" textlink="">
      <xdr:nvSpPr>
        <xdr:cNvPr id="362" name="農林水産業費該当値テキスト">
          <a:extLst>
            <a:ext uri="{FF2B5EF4-FFF2-40B4-BE49-F238E27FC236}">
              <a16:creationId xmlns:a16="http://schemas.microsoft.com/office/drawing/2014/main" id="{00000000-0008-0000-0700-00006A010000}"/>
            </a:ext>
          </a:extLst>
        </xdr:cNvPr>
        <xdr:cNvSpPr txBox="1"/>
      </xdr:nvSpPr>
      <xdr:spPr>
        <a:xfrm>
          <a:off x="10528300" y="9842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125956</xdr:rowOff>
    </xdr:from>
    <xdr:to>
      <xdr:col>50</xdr:col>
      <xdr:colOff>165100</xdr:colOff>
      <xdr:row>58</xdr:row>
      <xdr:rowOff>56106</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9588500" y="989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47233</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04428" y="999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53947</xdr:rowOff>
    </xdr:from>
    <xdr:to>
      <xdr:col>46</xdr:col>
      <xdr:colOff>38100</xdr:colOff>
      <xdr:row>57</xdr:row>
      <xdr:rowOff>155547</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8699500" y="982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146674</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15428" y="9919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101839</xdr:rowOff>
    </xdr:from>
    <xdr:to>
      <xdr:col>41</xdr:col>
      <xdr:colOff>101600</xdr:colOff>
      <xdr:row>58</xdr:row>
      <xdr:rowOff>31989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7810500" y="987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23116</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26428" y="9967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123144</xdr:rowOff>
    </xdr:from>
    <xdr:to>
      <xdr:col>36</xdr:col>
      <xdr:colOff>165100</xdr:colOff>
      <xdr:row>58</xdr:row>
      <xdr:rowOff>53294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6921500" y="989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44421</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37428" y="9988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71381</xdr:rowOff>
    </xdr:from>
    <xdr:to>
      <xdr:col>54</xdr:col>
      <xdr:colOff>189865</xdr:colOff>
      <xdr:row>79</xdr:row>
      <xdr:rowOff>3879</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72881"/>
          <a:ext cx="1270" cy="147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7706</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5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3879</xdr:rowOff>
    </xdr:from>
    <xdr:to>
      <xdr:col>55</xdr:col>
      <xdr:colOff>88900</xdr:colOff>
      <xdr:row>79</xdr:row>
      <xdr:rowOff>3879</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48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18058</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4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96,184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71381</xdr:rowOff>
    </xdr:from>
    <xdr:to>
      <xdr:col>55</xdr:col>
      <xdr:colOff>88900</xdr:colOff>
      <xdr:row>70</xdr:row>
      <xdr:rowOff>71381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72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121771</xdr:rowOff>
    </xdr:from>
    <xdr:to>
      <xdr:col>55</xdr:col>
      <xdr:colOff>0</xdr:colOff>
      <xdr:row>75</xdr:row>
      <xdr:rowOff>118620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2123271"/>
          <a:ext cx="838200" cy="85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61481</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091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83054</xdr:rowOff>
    </xdr:from>
    <xdr:to>
      <xdr:col>55</xdr:col>
      <xdr:colOff>50800</xdr:colOff>
      <xdr:row>77</xdr:row>
      <xdr:rowOff>13204</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11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118620</xdr:rowOff>
    </xdr:from>
    <xdr:to>
      <xdr:col>50</xdr:col>
      <xdr:colOff>114300</xdr:colOff>
      <xdr:row>76</xdr:row>
      <xdr:rowOff>16566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2977370"/>
          <a:ext cx="889000" cy="69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74498</xdr:rowOff>
    </xdr:from>
    <xdr:to>
      <xdr:col>50</xdr:col>
      <xdr:colOff>165100</xdr:colOff>
      <xdr:row>78</xdr:row>
      <xdr:rowOff>4648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2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167225</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36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86437</xdr:rowOff>
    </xdr:from>
    <xdr:to>
      <xdr:col>45</xdr:col>
      <xdr:colOff>177800</xdr:colOff>
      <xdr:row>76</xdr:row>
      <xdr:rowOff>16566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2945187"/>
          <a:ext cx="889000" cy="10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144173</xdr:rowOff>
    </xdr:from>
    <xdr:to>
      <xdr:col>46</xdr:col>
      <xdr:colOff>38100</xdr:colOff>
      <xdr:row>78</xdr:row>
      <xdr:rowOff>74323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4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65450</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43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66368</xdr:rowOff>
    </xdr:from>
    <xdr:to>
      <xdr:col>41</xdr:col>
      <xdr:colOff>50800</xdr:colOff>
      <xdr:row>75</xdr:row>
      <xdr:rowOff>86437</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2925118"/>
          <a:ext cx="889000" cy="2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141641</xdr:rowOff>
    </xdr:from>
    <xdr:to>
      <xdr:col>41</xdr:col>
      <xdr:colOff>101600</xdr:colOff>
      <xdr:row>78</xdr:row>
      <xdr:rowOff>71791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4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62918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43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152434</xdr:rowOff>
    </xdr:from>
    <xdr:to>
      <xdr:col>36</xdr:col>
      <xdr:colOff>165100</xdr:colOff>
      <xdr:row>78</xdr:row>
      <xdr:rowOff>82584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5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73711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44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70971</xdr:rowOff>
    </xdr:from>
    <xdr:to>
      <xdr:col>55</xdr:col>
      <xdr:colOff>50800</xdr:colOff>
      <xdr:row>71</xdr:row>
      <xdr:rowOff>1121</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207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157348</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198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67820</xdr:rowOff>
    </xdr:from>
    <xdr:to>
      <xdr:col>50</xdr:col>
      <xdr:colOff>165100</xdr:colOff>
      <xdr:row>75</xdr:row>
      <xdr:rowOff>169419</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292657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14497</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270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137216</xdr:rowOff>
    </xdr:from>
    <xdr:to>
      <xdr:col>46</xdr:col>
      <xdr:colOff>38100</xdr:colOff>
      <xdr:row>76</xdr:row>
      <xdr:rowOff>67366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299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83893</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277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35637</xdr:rowOff>
    </xdr:from>
    <xdr:to>
      <xdr:col>41</xdr:col>
      <xdr:colOff>101600</xdr:colOff>
      <xdr:row>75</xdr:row>
      <xdr:rowOff>137237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289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153764</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266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15568</xdr:rowOff>
    </xdr:from>
    <xdr:to>
      <xdr:col>36</xdr:col>
      <xdr:colOff>165100</xdr:colOff>
      <xdr:row>75</xdr:row>
      <xdr:rowOff>117168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287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133695</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264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23327</xdr:rowOff>
    </xdr:from>
    <xdr:to>
      <xdr:col>54</xdr:col>
      <xdr:colOff>189865</xdr:colOff>
      <xdr:row>98</xdr:row>
      <xdr:rowOff>55797</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625277"/>
          <a:ext cx="1270" cy="1232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59624</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6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55797</xdr:rowOff>
    </xdr:from>
    <xdr:to>
      <xdr:col>55</xdr:col>
      <xdr:colOff>88900</xdr:colOff>
      <xdr:row>98</xdr:row>
      <xdr:rowOff>55797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57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141454</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400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23327</xdr:rowOff>
    </xdr:from>
    <xdr:to>
      <xdr:col>55</xdr:col>
      <xdr:colOff>88900</xdr:colOff>
      <xdr:row>91</xdr:row>
      <xdr:rowOff>23327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62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80629</xdr:rowOff>
    </xdr:from>
    <xdr:to>
      <xdr:col>55</xdr:col>
      <xdr:colOff>0</xdr:colOff>
      <xdr:row>97</xdr:row>
      <xdr:rowOff>99375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711279"/>
          <a:ext cx="838200" cy="1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57111</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344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34234</xdr:rowOff>
    </xdr:from>
    <xdr:to>
      <xdr:col>55</xdr:col>
      <xdr:colOff>50800</xdr:colOff>
      <xdr:row>96</xdr:row>
      <xdr:rowOff>135834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49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29263</xdr:rowOff>
    </xdr:from>
    <xdr:to>
      <xdr:col>50</xdr:col>
      <xdr:colOff>114300</xdr:colOff>
      <xdr:row>97</xdr:row>
      <xdr:rowOff>99375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659913"/>
          <a:ext cx="889000" cy="70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79231</xdr:rowOff>
    </xdr:from>
    <xdr:to>
      <xdr:col>50</xdr:col>
      <xdr:colOff>165100</xdr:colOff>
      <xdr:row>97</xdr:row>
      <xdr:rowOff>9381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5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25908</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3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77178</xdr:rowOff>
    </xdr:from>
    <xdr:to>
      <xdr:col>45</xdr:col>
      <xdr:colOff>177800</xdr:colOff>
      <xdr:row>97</xdr:row>
      <xdr:rowOff>29263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536378"/>
          <a:ext cx="889000" cy="123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84739</xdr:rowOff>
    </xdr:from>
    <xdr:to>
      <xdr:col>46</xdr:col>
      <xdr:colOff>38100</xdr:colOff>
      <xdr:row>97</xdr:row>
      <xdr:rowOff>14889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54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31416</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31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77178</xdr:rowOff>
    </xdr:from>
    <xdr:to>
      <xdr:col>41</xdr:col>
      <xdr:colOff>50800</xdr:colOff>
      <xdr:row>97</xdr:row>
      <xdr:rowOff>51126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536378"/>
          <a:ext cx="889000" cy="14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69790</xdr:rowOff>
    </xdr:from>
    <xdr:to>
      <xdr:col>41</xdr:col>
      <xdr:colOff>101600</xdr:colOff>
      <xdr:row>96</xdr:row>
      <xdr:rowOff>171390</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52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162517</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62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107111</xdr:rowOff>
    </xdr:from>
    <xdr:to>
      <xdr:col>36</xdr:col>
      <xdr:colOff>165100</xdr:colOff>
      <xdr:row>97</xdr:row>
      <xdr:rowOff>37261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566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53788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34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29829</xdr:rowOff>
    </xdr:from>
    <xdr:to>
      <xdr:col>55</xdr:col>
      <xdr:colOff>50800</xdr:colOff>
      <xdr:row>97</xdr:row>
      <xdr:rowOff>131429</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66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8256</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63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48575</xdr:rowOff>
    </xdr:from>
    <xdr:to>
      <xdr:col>50</xdr:col>
      <xdr:colOff>165100</xdr:colOff>
      <xdr:row>97</xdr:row>
      <xdr:rowOff>150175</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67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141302</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77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149913</xdr:rowOff>
    </xdr:from>
    <xdr:to>
      <xdr:col>46</xdr:col>
      <xdr:colOff>38100</xdr:colOff>
      <xdr:row>97</xdr:row>
      <xdr:rowOff>80063</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60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71190</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70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26378</xdr:rowOff>
    </xdr:from>
    <xdr:to>
      <xdr:col>41</xdr:col>
      <xdr:colOff>101600</xdr:colOff>
      <xdr:row>96</xdr:row>
      <xdr:rowOff>127978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48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144505</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26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326</xdr:rowOff>
    </xdr:from>
    <xdr:to>
      <xdr:col>36</xdr:col>
      <xdr:colOff>165100</xdr:colOff>
      <xdr:row>97</xdr:row>
      <xdr:rowOff>101926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63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93053</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72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12530</xdr:rowOff>
    </xdr:from>
    <xdr:to>
      <xdr:col>85</xdr:col>
      <xdr:colOff>126364</xdr:colOff>
      <xdr:row>37</xdr:row>
      <xdr:rowOff>50569</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156030"/>
          <a:ext cx="1269" cy="1238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54396</xdr:rowOff>
    </xdr:from>
    <xdr:ext cx="534377"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39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50569</xdr:rowOff>
    </xdr:from>
    <xdr:to>
      <xdr:col>86</xdr:col>
      <xdr:colOff>25400</xdr:colOff>
      <xdr:row>37</xdr:row>
      <xdr:rowOff>50569</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39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130657</xdr:rowOff>
    </xdr:from>
    <xdr:ext cx="534377"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493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12530</xdr:rowOff>
    </xdr:from>
    <xdr:to>
      <xdr:col>86</xdr:col>
      <xdr:colOff>25400</xdr:colOff>
      <xdr:row>30</xdr:row>
      <xdr:rowOff>12530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15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135905</xdr:rowOff>
    </xdr:from>
    <xdr:to>
      <xdr:col>85</xdr:col>
      <xdr:colOff>127000</xdr:colOff>
      <xdr:row>37</xdr:row>
      <xdr:rowOff>18908</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5481300" y="6308105"/>
          <a:ext cx="838200" cy="54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55861</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5885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32984</xdr:rowOff>
    </xdr:from>
    <xdr:to>
      <xdr:col>85</xdr:col>
      <xdr:colOff>177800</xdr:colOff>
      <xdr:row>35</xdr:row>
      <xdr:rowOff>134584</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03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135905</xdr:rowOff>
    </xdr:from>
    <xdr:to>
      <xdr:col>81</xdr:col>
      <xdr:colOff>50800</xdr:colOff>
      <xdr:row>36</xdr:row>
      <xdr:rowOff>139014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6308105"/>
          <a:ext cx="889000" cy="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78476</xdr:rowOff>
    </xdr:from>
    <xdr:to>
      <xdr:col>81</xdr:col>
      <xdr:colOff>101600</xdr:colOff>
      <xdr:row>36</xdr:row>
      <xdr:rowOff>8626</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07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25153</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585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134945</xdr:rowOff>
    </xdr:from>
    <xdr:to>
      <xdr:col>76</xdr:col>
      <xdr:colOff>114300</xdr:colOff>
      <xdr:row>36</xdr:row>
      <xdr:rowOff>139014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3703300" y="6307145"/>
          <a:ext cx="889000" cy="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103873</xdr:rowOff>
    </xdr:from>
    <xdr:to>
      <xdr:col>76</xdr:col>
      <xdr:colOff>165100</xdr:colOff>
      <xdr:row>36</xdr:row>
      <xdr:rowOff>34023</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104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50550</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587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134945</xdr:rowOff>
    </xdr:from>
    <xdr:to>
      <xdr:col>71</xdr:col>
      <xdr:colOff>177800</xdr:colOff>
      <xdr:row>36</xdr:row>
      <xdr:rowOff>135517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6307145"/>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100719</xdr:rowOff>
    </xdr:from>
    <xdr:to>
      <xdr:col>72</xdr:col>
      <xdr:colOff>38100</xdr:colOff>
      <xdr:row>36</xdr:row>
      <xdr:rowOff>30869</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10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47396</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587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95598</xdr:rowOff>
    </xdr:from>
    <xdr:to>
      <xdr:col>67</xdr:col>
      <xdr:colOff>101600</xdr:colOff>
      <xdr:row>36</xdr:row>
      <xdr:rowOff>25748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0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42275</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587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139558</xdr:rowOff>
    </xdr:from>
    <xdr:to>
      <xdr:col>85</xdr:col>
      <xdr:colOff>177800</xdr:colOff>
      <xdr:row>37</xdr:row>
      <xdr:rowOff>69708</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31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54485</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22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85105</xdr:rowOff>
    </xdr:from>
    <xdr:to>
      <xdr:col>81</xdr:col>
      <xdr:colOff>101600</xdr:colOff>
      <xdr:row>37</xdr:row>
      <xdr:rowOff>15255</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25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6382</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35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88214</xdr:rowOff>
    </xdr:from>
    <xdr:to>
      <xdr:col>76</xdr:col>
      <xdr:colOff>165100</xdr:colOff>
      <xdr:row>37</xdr:row>
      <xdr:rowOff>18364</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26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9491</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35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84145</xdr:rowOff>
    </xdr:from>
    <xdr:to>
      <xdr:col>72</xdr:col>
      <xdr:colOff>38100</xdr:colOff>
      <xdr:row>37</xdr:row>
      <xdr:rowOff>14295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25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5422</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34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84717</xdr:rowOff>
    </xdr:from>
    <xdr:to>
      <xdr:col>67</xdr:col>
      <xdr:colOff>101600</xdr:colOff>
      <xdr:row>37</xdr:row>
      <xdr:rowOff>14867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25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5994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34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104153</xdr:rowOff>
    </xdr:from>
    <xdr:to>
      <xdr:col>85</xdr:col>
      <xdr:colOff>126364</xdr:colOff>
      <xdr:row>57</xdr:row>
      <xdr:rowOff>132636</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676653"/>
          <a:ext cx="1269" cy="1228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136463</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990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132636</xdr:rowOff>
    </xdr:from>
    <xdr:to>
      <xdr:col>86</xdr:col>
      <xdr:colOff>25400</xdr:colOff>
      <xdr:row>57</xdr:row>
      <xdr:rowOff>132636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990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50830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51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194,665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104153</xdr:rowOff>
    </xdr:from>
    <xdr:to>
      <xdr:col>86</xdr:col>
      <xdr:colOff>25400</xdr:colOff>
      <xdr:row>50</xdr:row>
      <xdr:rowOff>104153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67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144363</xdr:rowOff>
    </xdr:from>
    <xdr:to>
      <xdr:col>85</xdr:col>
      <xdr:colOff>127000</xdr:colOff>
      <xdr:row>56</xdr:row>
      <xdr:rowOff>132789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574113"/>
          <a:ext cx="838200" cy="15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49293</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479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26416</xdr:rowOff>
    </xdr:from>
    <xdr:to>
      <xdr:col>85</xdr:col>
      <xdr:colOff>177800</xdr:colOff>
      <xdr:row>56</xdr:row>
      <xdr:rowOff>128016</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62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144363</xdr:rowOff>
    </xdr:from>
    <xdr:to>
      <xdr:col>81</xdr:col>
      <xdr:colOff>50800</xdr:colOff>
      <xdr:row>57</xdr:row>
      <xdr:rowOff>27556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574113"/>
          <a:ext cx="889000" cy="22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71221</xdr:rowOff>
    </xdr:from>
    <xdr:to>
      <xdr:col>81</xdr:col>
      <xdr:colOff>101600</xdr:colOff>
      <xdr:row>57</xdr:row>
      <xdr:rowOff>1371</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67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163948</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76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27556</xdr:rowOff>
    </xdr:from>
    <xdr:to>
      <xdr:col>76</xdr:col>
      <xdr:colOff>114300</xdr:colOff>
      <xdr:row>57</xdr:row>
      <xdr:rowOff>83312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800206"/>
          <a:ext cx="889000" cy="5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126749</xdr:rowOff>
    </xdr:from>
    <xdr:to>
      <xdr:col>76</xdr:col>
      <xdr:colOff>165100</xdr:colOff>
      <xdr:row>57</xdr:row>
      <xdr:rowOff>56899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72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73426</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503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163254</xdr:rowOff>
    </xdr:from>
    <xdr:to>
      <xdr:col>71</xdr:col>
      <xdr:colOff>177800</xdr:colOff>
      <xdr:row>57</xdr:row>
      <xdr:rowOff>83312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9764454"/>
          <a:ext cx="889000" cy="9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121438</xdr:rowOff>
    </xdr:from>
    <xdr:to>
      <xdr:col>72</xdr:col>
      <xdr:colOff>38100</xdr:colOff>
      <xdr:row>57</xdr:row>
      <xdr:rowOff>51588</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2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68115</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49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129446</xdr:rowOff>
    </xdr:from>
    <xdr:to>
      <xdr:col>67</xdr:col>
      <xdr:colOff>101600</xdr:colOff>
      <xdr:row>57</xdr:row>
      <xdr:rowOff>59596</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3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50723</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82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81989</xdr:rowOff>
    </xdr:from>
    <xdr:to>
      <xdr:col>85</xdr:col>
      <xdr:colOff>177800</xdr:colOff>
      <xdr:row>57</xdr:row>
      <xdr:rowOff>12139</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68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60416</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66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93563</xdr:rowOff>
    </xdr:from>
    <xdr:to>
      <xdr:col>81</xdr:col>
      <xdr:colOff>101600</xdr:colOff>
      <xdr:row>56</xdr:row>
      <xdr:rowOff>23713</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52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40240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29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148206</xdr:rowOff>
    </xdr:from>
    <xdr:to>
      <xdr:col>76</xdr:col>
      <xdr:colOff>165100</xdr:colOff>
      <xdr:row>57</xdr:row>
      <xdr:rowOff>78356</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74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69483</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842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32512</xdr:rowOff>
    </xdr:from>
    <xdr:to>
      <xdr:col>72</xdr:col>
      <xdr:colOff>38100</xdr:colOff>
      <xdr:row>57</xdr:row>
      <xdr:rowOff>134112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80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125239</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89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112454</xdr:rowOff>
    </xdr:from>
    <xdr:to>
      <xdr:col>67</xdr:col>
      <xdr:colOff>101600</xdr:colOff>
      <xdr:row>57</xdr:row>
      <xdr:rowOff>42604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71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59131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48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99238</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100738"/>
          <a:ext cx="1269" cy="1488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45915</xdr:rowOff>
    </xdr:from>
    <xdr:ext cx="534377"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187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99238</xdr:rowOff>
    </xdr:from>
    <xdr:to>
      <xdr:col>86</xdr:col>
      <xdr:colOff>25400</xdr:colOff>
      <xdr:row>70</xdr:row>
      <xdr:rowOff>99238</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100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95223</xdr:rowOff>
    </xdr:from>
    <xdr:ext cx="534377"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125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72346</xdr:rowOff>
    </xdr:from>
    <xdr:to>
      <xdr:col>85</xdr:col>
      <xdr:colOff>177800</xdr:colOff>
      <xdr:row>78</xdr:row>
      <xdr:rowOff>2496</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27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13348</xdr:rowOff>
    </xdr:from>
    <xdr:to>
      <xdr:col>81</xdr:col>
      <xdr:colOff>101600</xdr:colOff>
      <xdr:row>78</xdr:row>
      <xdr:rowOff>114948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38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131475</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46428" y="1316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48171</xdr:rowOff>
    </xdr:from>
    <xdr:to>
      <xdr:col>76</xdr:col>
      <xdr:colOff>165100</xdr:colOff>
      <xdr:row>78</xdr:row>
      <xdr:rowOff>149771</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42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166298</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57428" y="1319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114351</xdr:rowOff>
    </xdr:from>
    <xdr:to>
      <xdr:col>72</xdr:col>
      <xdr:colOff>38100</xdr:colOff>
      <xdr:row>79</xdr:row>
      <xdr:rowOff>44501</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48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61028</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68428" y="1326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81338</xdr:rowOff>
    </xdr:from>
    <xdr:to>
      <xdr:col>67</xdr:col>
      <xdr:colOff>101600</xdr:colOff>
      <xdr:row>79</xdr:row>
      <xdr:rowOff>11488</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45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28015</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79428" y="13229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57970</xdr:rowOff>
    </xdr:from>
    <xdr:to>
      <xdr:col>85</xdr:col>
      <xdr:colOff>126364</xdr:colOff>
      <xdr:row>99</xdr:row>
      <xdr:rowOff>156257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659920"/>
          <a:ext cx="1269" cy="1469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160084</xdr:rowOff>
    </xdr:from>
    <xdr:ext cx="534377"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713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156257</xdr:rowOff>
    </xdr:from>
    <xdr:to>
      <xdr:col>86</xdr:col>
      <xdr:colOff>25400</xdr:colOff>
      <xdr:row>99</xdr:row>
      <xdr:rowOff>156257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712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4647</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435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159,758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57970</xdr:rowOff>
    </xdr:from>
    <xdr:to>
      <xdr:col>86</xdr:col>
      <xdr:colOff>25400</xdr:colOff>
      <xdr:row>91</xdr:row>
      <xdr:rowOff>57970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65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162179</xdr:rowOff>
    </xdr:from>
    <xdr:to>
      <xdr:col>85</xdr:col>
      <xdr:colOff>127000</xdr:colOff>
      <xdr:row>99</xdr:row>
      <xdr:rowOff>10454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5481300" y="16964279"/>
          <a:ext cx="838200" cy="19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82963</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542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60086</xdr:rowOff>
    </xdr:from>
    <xdr:to>
      <xdr:col>85</xdr:col>
      <xdr:colOff>177800</xdr:colOff>
      <xdr:row>97</xdr:row>
      <xdr:rowOff>161686</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69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139188</xdr:rowOff>
    </xdr:from>
    <xdr:to>
      <xdr:col>81</xdr:col>
      <xdr:colOff>50800</xdr:colOff>
      <xdr:row>98</xdr:row>
      <xdr:rowOff>162179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4592300" y="16941288"/>
          <a:ext cx="889000" cy="2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53499</xdr:rowOff>
    </xdr:from>
    <xdr:to>
      <xdr:col>81</xdr:col>
      <xdr:colOff>101600</xdr:colOff>
      <xdr:row>97</xdr:row>
      <xdr:rowOff>155099</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68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176</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45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139188</xdr:rowOff>
    </xdr:from>
    <xdr:to>
      <xdr:col>76</xdr:col>
      <xdr:colOff>114300</xdr:colOff>
      <xdr:row>98</xdr:row>
      <xdr:rowOff>139472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941288"/>
          <a:ext cx="889000" cy="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50256</xdr:rowOff>
    </xdr:from>
    <xdr:to>
      <xdr:col>76</xdr:col>
      <xdr:colOff>165100</xdr:colOff>
      <xdr:row>97</xdr:row>
      <xdr:rowOff>151856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68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168383</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45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139472</xdr:rowOff>
    </xdr:from>
    <xdr:to>
      <xdr:col>71</xdr:col>
      <xdr:colOff>177800</xdr:colOff>
      <xdr:row>98</xdr:row>
      <xdr:rowOff>140571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814300" y="16941572"/>
          <a:ext cx="889000" cy="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56417</xdr:rowOff>
    </xdr:from>
    <xdr:to>
      <xdr:col>72</xdr:col>
      <xdr:colOff>38100</xdr:colOff>
      <xdr:row>97</xdr:row>
      <xdr:rowOff>158017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68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3094</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46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62764</xdr:rowOff>
    </xdr:from>
    <xdr:to>
      <xdr:col>67</xdr:col>
      <xdr:colOff>101600</xdr:colOff>
      <xdr:row>97</xdr:row>
      <xdr:rowOff>164364</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69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9441</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46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131104</xdr:rowOff>
    </xdr:from>
    <xdr:to>
      <xdr:col>85</xdr:col>
      <xdr:colOff>177800</xdr:colOff>
      <xdr:row>99</xdr:row>
      <xdr:rowOff>61254</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93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109531</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91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111379</xdr:rowOff>
    </xdr:from>
    <xdr:to>
      <xdr:col>81</xdr:col>
      <xdr:colOff>101600</xdr:colOff>
      <xdr:row>99</xdr:row>
      <xdr:rowOff>41529</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91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32656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700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88388</xdr:rowOff>
    </xdr:from>
    <xdr:to>
      <xdr:col>76</xdr:col>
      <xdr:colOff>165100</xdr:colOff>
      <xdr:row>99</xdr:row>
      <xdr:rowOff>18538</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89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9665</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98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88672</xdr:rowOff>
    </xdr:from>
    <xdr:to>
      <xdr:col>72</xdr:col>
      <xdr:colOff>38100</xdr:colOff>
      <xdr:row>99</xdr:row>
      <xdr:rowOff>18822</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89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9949</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98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89771</xdr:rowOff>
    </xdr:from>
    <xdr:to>
      <xdr:col>67</xdr:col>
      <xdr:colOff>101600</xdr:colOff>
      <xdr:row>99</xdr:row>
      <xdr:rowOff>19921</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89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11048</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984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13056</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2159595" y="5499456"/>
          <a:ext cx="1269" cy="1155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17</xdr:rowOff>
    </xdr:from>
    <xdr:ext cx="249299" cy="259045"/>
    <xdr:sp macro="" textlink="">
      <xdr:nvSpPr>
        <xdr:cNvPr id="738" name="諸支出金最小値テキスト">
          <a:extLst>
            <a:ext uri="{FF2B5EF4-FFF2-40B4-BE49-F238E27FC236}">
              <a16:creationId xmlns:a16="http://schemas.microsoft.com/office/drawing/2014/main" id="{00000000-0008-0000-0700-0000E2020000}"/>
            </a:ext>
          </a:extLst>
        </xdr:cNvPr>
        <xdr:cNvSpPr txBox="1"/>
      </xdr:nvSpPr>
      <xdr:spPr>
        <a:xfrm>
          <a:off x="22212300" y="6686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131183</xdr:rowOff>
    </xdr:from>
    <xdr:ext cx="469744" cy="259045"/>
    <xdr:sp macro="" textlink="">
      <xdr:nvSpPr>
        <xdr:cNvPr id="740" name="諸支出金最大値テキスト">
          <a:extLst>
            <a:ext uri="{FF2B5EF4-FFF2-40B4-BE49-F238E27FC236}">
              <a16:creationId xmlns:a16="http://schemas.microsoft.com/office/drawing/2014/main" id="{00000000-0008-0000-0700-0000E4020000}"/>
            </a:ext>
          </a:extLst>
        </xdr:cNvPr>
        <xdr:cNvSpPr txBox="1"/>
      </xdr:nvSpPr>
      <xdr:spPr>
        <a:xfrm>
          <a:off x="22212300" y="527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13056</xdr:rowOff>
    </xdr:from>
    <xdr:to>
      <xdr:col>116</xdr:col>
      <xdr:colOff>152400</xdr:colOff>
      <xdr:row>32</xdr:row>
      <xdr:rowOff>13056</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549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88917</xdr:rowOff>
    </xdr:from>
    <xdr:ext cx="313932" cy="259045"/>
    <xdr:sp macro="" textlink="">
      <xdr:nvSpPr>
        <xdr:cNvPr id="743" name="諸支出金平均値テキスト">
          <a:extLst>
            <a:ext uri="{FF2B5EF4-FFF2-40B4-BE49-F238E27FC236}">
              <a16:creationId xmlns:a16="http://schemas.microsoft.com/office/drawing/2014/main" id="{00000000-0008-0000-0700-0000E7020000}"/>
            </a:ext>
          </a:extLst>
        </xdr:cNvPr>
        <xdr:cNvSpPr txBox="1"/>
      </xdr:nvSpPr>
      <xdr:spPr>
        <a:xfrm>
          <a:off x="22212300" y="64325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66040</xdr:rowOff>
    </xdr:from>
    <xdr:to>
      <xdr:col>116</xdr:col>
      <xdr:colOff>114300</xdr:colOff>
      <xdr:row>38</xdr:row>
      <xdr:rowOff>167640</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21107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57353</xdr:rowOff>
    </xdr:from>
    <xdr:to>
      <xdr:col>112</xdr:col>
      <xdr:colOff>38100</xdr:colOff>
      <xdr:row>38</xdr:row>
      <xdr:rowOff>158953</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1272500" y="65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4030</xdr:rowOff>
    </xdr:from>
    <xdr:ext cx="313932"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66333" y="63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42266</xdr:rowOff>
    </xdr:from>
    <xdr:to>
      <xdr:col>107</xdr:col>
      <xdr:colOff>101600</xdr:colOff>
      <xdr:row>38</xdr:row>
      <xdr:rowOff>143866</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0383500" y="65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160393</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5017" y="6332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54610</xdr:rowOff>
    </xdr:from>
    <xdr:to>
      <xdr:col>102</xdr:col>
      <xdr:colOff>165100</xdr:colOff>
      <xdr:row>38</xdr:row>
      <xdr:rowOff>156210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9494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1287</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88333" y="63449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39065</xdr:rowOff>
    </xdr:from>
    <xdr:to>
      <xdr:col>98</xdr:col>
      <xdr:colOff>38100</xdr:colOff>
      <xdr:row>38</xdr:row>
      <xdr:rowOff>140665</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8605500" y="65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157192</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7017" y="632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44467</xdr:rowOff>
    </xdr:from>
    <xdr:ext cx="249299" cy="259045"/>
    <xdr:sp macro="" textlink="">
      <xdr:nvSpPr>
        <xdr:cNvPr id="762" name="諸支出金該当値テキスト">
          <a:extLst>
            <a:ext uri="{FF2B5EF4-FFF2-40B4-BE49-F238E27FC236}">
              <a16:creationId xmlns:a16="http://schemas.microsoft.com/office/drawing/2014/main" id="{00000000-0008-0000-0700-0000FA020000}"/>
            </a:ext>
          </a:extLst>
        </xdr:cNvPr>
        <xdr:cNvSpPr txBox="1"/>
      </xdr:nvSpPr>
      <xdr:spPr>
        <a:xfrm>
          <a:off x="22212300" y="6559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商工費を除き、類似団体平均を下回っている。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商工費が平均を大きく上回っているのは、本市が中小企業支援のため、金融機関が行う中小企業への制度融資の財源として、金融機関に無利子で資金を預ける「預託金方式」を取り、多くの中小企業がこれを利用しているためであり、預託金は当該年度内に全額返還さ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昨年度と比較して今年度の商工費が大幅に増加しているのは、新型コロナウイルス感染症の影響を受けた中小企業を支援するため制度融資の財源である預託金が大幅に増加したのが主な原因である。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鳥取県境港市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年度より本格的に行財政改革に着手し、人件費・投資的経費の抑制をはじめとした各種行政経費の削減に取り組んできた結果、公債費を</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億円程度まで圧縮することができている。</a:t>
          </a:r>
        </a:p>
        <a:p>
          <a:r>
            <a:rPr kumimoji="1" lang="ja-JP" altLang="en-US" sz="1400">
              <a:latin typeface="ＭＳ ゴシック" pitchFamily="49" charset="-128"/>
              <a:ea typeface="ＭＳ ゴシック" pitchFamily="49" charset="-128"/>
            </a:rPr>
            <a:t>　また、老朽化した公共施設の整備に備えるため、基金からの繰入金を極力抑制し、基金残高の維持にも努めている。</a:t>
          </a:r>
        </a:p>
        <a:p>
          <a:r>
            <a:rPr kumimoji="1" lang="ja-JP" altLang="en-US" sz="1400">
              <a:latin typeface="ＭＳ ゴシック" pitchFamily="49" charset="-128"/>
              <a:ea typeface="ＭＳ ゴシック" pitchFamily="49" charset="-128"/>
            </a:rPr>
            <a:t>　今後も、更なる財政基盤の安定化に努めていく。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鳥取県境港市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駐車場費特別会計で赤字が生じているものの、一般会計の黒字額が大きく、市全体としては黒字となっている。</a:t>
          </a:r>
        </a:p>
        <a:p>
          <a:r>
            <a:rPr kumimoji="1" lang="ja-JP" altLang="en-US" sz="1400">
              <a:latin typeface="ＭＳ ゴシック" pitchFamily="49" charset="-128"/>
              <a:ea typeface="ＭＳ ゴシック" pitchFamily="49" charset="-128"/>
            </a:rPr>
            <a:t>　個別にみると、一般会計は毎年度一定規模の黒字額が確保できる状況で推移しており、今後も同規模の黒字額は確保できるものと見込んでいる。</a:t>
          </a:r>
        </a:p>
        <a:p>
          <a:r>
            <a:rPr kumimoji="1" lang="ja-JP" altLang="en-US" sz="1400">
              <a:latin typeface="ＭＳ ゴシック" pitchFamily="49" charset="-128"/>
              <a:ea typeface="ＭＳ ゴシック" pitchFamily="49" charset="-128"/>
            </a:rPr>
            <a:t>　駐車場費特別会計は施設の管理委託経費は歳入の範囲内で運営できているが、施設整備の際に借り入れた市債返済額が大きく、収支は赤字となっている。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鳥取県境港市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元利償還金については、公債費の適正管理に努めており、平成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年度をピークに年々減少してきており、令和２年度の償還額は</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億円を切った。</a:t>
          </a:r>
        </a:p>
        <a:p>
          <a:r>
            <a:rPr kumimoji="1" lang="ja-JP" altLang="en-US" sz="1400">
              <a:latin typeface="ＭＳ ゴシック" pitchFamily="49" charset="-128"/>
              <a:ea typeface="ＭＳ ゴシック" pitchFamily="49" charset="-128"/>
            </a:rPr>
            <a:t>　公営企業債の元利償還金に対する繰入金も普通会計同様に公債費の適正管理に努め、改善傾向にある。</a:t>
          </a:r>
        </a:p>
        <a:p>
          <a:r>
            <a:rPr kumimoji="1" lang="ja-JP" altLang="en-US" sz="1400">
              <a:latin typeface="ＭＳ ゴシック" pitchFamily="49" charset="-128"/>
              <a:ea typeface="ＭＳ ゴシック" pitchFamily="49" charset="-128"/>
            </a:rPr>
            <a:t>　今後も引き続き、公債費の適正管理に努めることにより、実質公債費比率の構造（分子）は、徐々に改善していくものと見込んでいる。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引き続き市債発行の抑制や事業実施の適正化を図り、将来的に老朽化した施設を更新する場合等に備えた基金残高の維持に努める。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鳥取県境港市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年度より本格的に行財政改革に取り組んだことにより、市債残高の大幅な縮減など、将来負担額は毎年減少している。</a:t>
          </a:r>
        </a:p>
        <a:p>
          <a:r>
            <a:rPr kumimoji="1" lang="ja-JP" altLang="en-US" sz="1400">
              <a:latin typeface="ＭＳ ゴシック" pitchFamily="49" charset="-128"/>
              <a:ea typeface="ＭＳ ゴシック" pitchFamily="49" charset="-128"/>
            </a:rPr>
            <a:t>　今後も老朽化した施設の改築・改修等を予定しているが、有利な財源の確保等により、将来負担額を抑制していく。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鳥取県境港市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水木しげる基金等のその他特定目的基金の増加により、基金全体で増となっている。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令和２年度は、財政調整基金及び減債基金の増減はなし。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魚と鬼太郎のまち境港ふるさと基金については特定目基金であるため、目的に応じて全額取り崩す予定。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引き続き市債発行の抑制や事業実施の適正化を図り、将来的に老朽化した施設を更新する場合等に備えた財政調整基金残高の維持に努める。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基金積み立ての財源となる寄附目的に沿った事業の財源に充当する。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魚と鬼太郎のまち境港ふるさと基金：ふるさと境港の発展とまちづくりを応援したいと思う個人又は団体から広く寄附金を募り、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これらを財源として事　業を実施することにより、ふるさと境港のまちづくりに資する。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水木しげる基金：水木しげる関連事業の促進及び振興を図る。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職員退職手当基金：職員の退職手当の財源に充てる。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原子力防災対策基金：境港市における島根原子力発電所に係る原子力防災対策の円滑な実施を図る。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寄附金の増加に伴う水木しげる基金等の増。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目的に応じた事業の実施に合わせて取り崩す方針。</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引き続き市債発行の抑制や事業実施の適正化を図り、将来的に老朽化した施設を更新する場合等に備えた基金残高の維持に努める。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引き続き市債発行の抑制や事業実施の適正化を図り、将来的に老朽化した施設を更新する場合等に備えた基金残高の維持に努める。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鳥取県境港市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33,665
33,124
29.11
22,402,518
21,513,497
140,204
8,087,235
12,338,141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123.3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類似団体内平均値に比べ、有形固定資産償却率が高くなっており、本市の有する有形固定資産が年数の経過したものが多く、全体として減価償却が進んでいることによるものである。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今後も計画的な改修、更新などにより、施設の長寿命化を図っていく。</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なお、未整備となっている令和２年度の固定資産台帳について、早急に作成する予定である。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D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128058</xdr:rowOff>
    </xdr:from>
    <xdr:to>
      <xdr:col>23</xdr:col>
      <xdr:colOff>85090</xdr:colOff>
      <xdr:row>34</xdr:row>
      <xdr:rowOff>93769</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flipV="1">
          <a:off x="4760595" y="5528733"/>
          <a:ext cx="1270" cy="116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97596</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D00-000042000000}"/>
            </a:ext>
          </a:extLst>
        </xdr:cNvPr>
        <xdr:cNvSpPr txBox="1"/>
      </xdr:nvSpPr>
      <xdr:spPr>
        <a:xfrm>
          <a:off x="4813300" y="6698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93769</xdr:rowOff>
    </xdr:from>
    <xdr:to>
      <xdr:col>23</xdr:col>
      <xdr:colOff>174625</xdr:colOff>
      <xdr:row>34</xdr:row>
      <xdr:rowOff>93769</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669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74735</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D00-000044000000}"/>
            </a:ext>
          </a:extLst>
        </xdr:cNvPr>
        <xdr:cNvSpPr txBox="1"/>
      </xdr:nvSpPr>
      <xdr:spPr>
        <a:xfrm>
          <a:off x="4813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128058</xdr:rowOff>
    </xdr:from>
    <xdr:to>
      <xdr:col>23</xdr:col>
      <xdr:colOff>174625</xdr:colOff>
      <xdr:row>27</xdr:row>
      <xdr:rowOff>128058</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135060</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D00-000046000000}"/>
            </a:ext>
          </a:extLst>
        </xdr:cNvPr>
        <xdr:cNvSpPr txBox="1"/>
      </xdr:nvSpPr>
      <xdr:spPr>
        <a:xfrm>
          <a:off x="4813300" y="6050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156633</xdr:rowOff>
    </xdr:from>
    <xdr:to>
      <xdr:col>23</xdr:col>
      <xdr:colOff>136525</xdr:colOff>
      <xdr:row>31</xdr:row>
      <xdr:rowOff>86783</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711700" y="60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113453</xdr:rowOff>
    </xdr:from>
    <xdr:to>
      <xdr:col>19</xdr:col>
      <xdr:colOff>187325</xdr:colOff>
      <xdr:row>31</xdr:row>
      <xdr:rowOff>43603</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4000500" y="602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91863</xdr:rowOff>
    </xdr:from>
    <xdr:to>
      <xdr:col>15</xdr:col>
      <xdr:colOff>187325</xdr:colOff>
      <xdr:row>31</xdr:row>
      <xdr:rowOff>22013</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3238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45085</xdr:rowOff>
    </xdr:from>
    <xdr:to>
      <xdr:col>11</xdr:col>
      <xdr:colOff>187325</xdr:colOff>
      <xdr:row>30</xdr:row>
      <xdr:rowOff>146685</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24765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23495</xdr:rowOff>
    </xdr:from>
    <xdr:to>
      <xdr:col>7</xdr:col>
      <xdr:colOff>187325</xdr:colOff>
      <xdr:row>30</xdr:row>
      <xdr:rowOff>125095</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1714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147108</xdr:rowOff>
    </xdr:from>
    <xdr:to>
      <xdr:col>19</xdr:col>
      <xdr:colOff>187325</xdr:colOff>
      <xdr:row>32</xdr:row>
      <xdr:rowOff>77258</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000500" y="623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78740</xdr:rowOff>
    </xdr:from>
    <xdr:to>
      <xdr:col>11</xdr:col>
      <xdr:colOff>187325</xdr:colOff>
      <xdr:row>32</xdr:row>
      <xdr:rowOff>8890</xdr:rowOff>
    </xdr:to>
    <xdr:sp macro="" textlink="">
      <xdr:nvSpPr>
        <xdr:cNvPr id="82" name="楕円 81">
          <a:extLst>
            <a:ext uri="{FF2B5EF4-FFF2-40B4-BE49-F238E27FC236}">
              <a16:creationId xmlns:a16="http://schemas.microsoft.com/office/drawing/2014/main" id="{00000000-0008-0000-0D00-000052000000}"/>
            </a:ext>
          </a:extLst>
        </xdr:cNvPr>
        <xdr:cNvSpPr/>
      </xdr:nvSpPr>
      <xdr:spPr>
        <a:xfrm>
          <a:off x="2476500" y="61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29</xdr:row>
      <xdr:rowOff>60130</xdr:rowOff>
    </xdr:from>
    <xdr:ext cx="405111" cy="259045"/>
    <xdr:sp macro="" textlink="">
      <xdr:nvSpPr>
        <xdr:cNvPr id="83" name="n_1aveValue有形固定資産減価償却率">
          <a:extLst>
            <a:ext uri="{FF2B5EF4-FFF2-40B4-BE49-F238E27FC236}">
              <a16:creationId xmlns:a16="http://schemas.microsoft.com/office/drawing/2014/main" id="{00000000-0008-0000-0D00-000053000000}"/>
            </a:ext>
          </a:extLst>
        </xdr:cNvPr>
        <xdr:cNvSpPr txBox="1"/>
      </xdr:nvSpPr>
      <xdr:spPr>
        <a:xfrm>
          <a:off x="3836044" y="5803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38540</xdr:rowOff>
    </xdr:from>
    <xdr:ext cx="405111" cy="259045"/>
    <xdr:sp macro="" textlink="">
      <xdr:nvSpPr>
        <xdr:cNvPr id="84" name="n_2aveValue有形固定資産減価償却率">
          <a:extLst>
            <a:ext uri="{FF2B5EF4-FFF2-40B4-BE49-F238E27FC236}">
              <a16:creationId xmlns:a16="http://schemas.microsoft.com/office/drawing/2014/main" id="{00000000-0008-0000-0D00-000054000000}"/>
            </a:ext>
          </a:extLst>
        </xdr:cNvPr>
        <xdr:cNvSpPr txBox="1"/>
      </xdr:nvSpPr>
      <xdr:spPr>
        <a:xfrm>
          <a:off x="3086744" y="578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163212</xdr:rowOff>
    </xdr:from>
    <xdr:ext cx="405111" cy="259045"/>
    <xdr:sp macro="" textlink="">
      <xdr:nvSpPr>
        <xdr:cNvPr id="85" name="n_3aveValue有形固定資産減価償却率">
          <a:extLst>
            <a:ext uri="{FF2B5EF4-FFF2-40B4-BE49-F238E27FC236}">
              <a16:creationId xmlns:a16="http://schemas.microsoft.com/office/drawing/2014/main" id="{00000000-0008-0000-0D00-000055000000}"/>
            </a:ext>
          </a:extLst>
        </xdr:cNvPr>
        <xdr:cNvSpPr txBox="1"/>
      </xdr:nvSpPr>
      <xdr:spPr>
        <a:xfrm>
          <a:off x="2324744" y="5735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141622</xdr:rowOff>
    </xdr:from>
    <xdr:ext cx="405111" cy="259045"/>
    <xdr:sp macro="" textlink="">
      <xdr:nvSpPr>
        <xdr:cNvPr id="86" name="n_4aveValue有形固定資産減価償却率">
          <a:extLst>
            <a:ext uri="{FF2B5EF4-FFF2-40B4-BE49-F238E27FC236}">
              <a16:creationId xmlns:a16="http://schemas.microsoft.com/office/drawing/2014/main" id="{00000000-0008-0000-0D00-000056000000}"/>
            </a:ext>
          </a:extLst>
        </xdr:cNvPr>
        <xdr:cNvSpPr txBox="1"/>
      </xdr:nvSpPr>
      <xdr:spPr>
        <a:xfrm>
          <a:off x="1562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68385</xdr:rowOff>
    </xdr:from>
    <xdr:ext cx="405111" cy="259045"/>
    <xdr:sp macro="" textlink="">
      <xdr:nvSpPr>
        <xdr:cNvPr id="87" name="n_1mainValue有形固定資産減価償却率">
          <a:extLst>
            <a:ext uri="{FF2B5EF4-FFF2-40B4-BE49-F238E27FC236}">
              <a16:creationId xmlns:a16="http://schemas.microsoft.com/office/drawing/2014/main" id="{00000000-0008-0000-0D00-000057000000}"/>
            </a:ext>
          </a:extLst>
        </xdr:cNvPr>
        <xdr:cNvSpPr txBox="1"/>
      </xdr:nvSpPr>
      <xdr:spPr>
        <a:xfrm>
          <a:off x="3836044" y="632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17</xdr:rowOff>
    </xdr:from>
    <xdr:ext cx="405111" cy="259045"/>
    <xdr:sp macro="" textlink="">
      <xdr:nvSpPr>
        <xdr:cNvPr id="88" name="n_3mainValue有形固定資産減価償却率">
          <a:extLst>
            <a:ext uri="{FF2B5EF4-FFF2-40B4-BE49-F238E27FC236}">
              <a16:creationId xmlns:a16="http://schemas.microsoft.com/office/drawing/2014/main" id="{00000000-0008-0000-0D00-000058000000}"/>
            </a:ext>
          </a:extLst>
        </xdr:cNvPr>
        <xdr:cNvSpPr txBox="1"/>
      </xdr:nvSpPr>
      <xdr:spPr>
        <a:xfrm>
          <a:off x="2324744" y="625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9" name="正方形/長方形 88">
          <a:extLst>
            <a:ext uri="{FF2B5EF4-FFF2-40B4-BE49-F238E27FC236}">
              <a16:creationId xmlns:a16="http://schemas.microsoft.com/office/drawing/2014/main" id="{00000000-0008-0000-0D00-000059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0" name="正方形/長方形 89">
          <a:extLst>
            <a:ext uri="{FF2B5EF4-FFF2-40B4-BE49-F238E27FC236}">
              <a16:creationId xmlns:a16="http://schemas.microsoft.com/office/drawing/2014/main" id="{00000000-0008-0000-0D00-00005A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1" name="正方形/長方形 90">
          <a:extLst>
            <a:ext uri="{FF2B5EF4-FFF2-40B4-BE49-F238E27FC236}">
              <a16:creationId xmlns:a16="http://schemas.microsoft.com/office/drawing/2014/main" id="{00000000-0008-0000-0D00-00005B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[ 888.2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2" name="正方形/長方形 91">
          <a:extLst>
            <a:ext uri="{FF2B5EF4-FFF2-40B4-BE49-F238E27FC236}">
              <a16:creationId xmlns:a16="http://schemas.microsoft.com/office/drawing/2014/main" id="{00000000-0008-0000-0D00-00005C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3" name="正方形/長方形 92">
          <a:extLst>
            <a:ext uri="{FF2B5EF4-FFF2-40B4-BE49-F238E27FC236}">
              <a16:creationId xmlns:a16="http://schemas.microsoft.com/office/drawing/2014/main" id="{00000000-0008-0000-0D00-00005D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4" name="正方形/長方形 93">
          <a:extLst>
            <a:ext uri="{FF2B5EF4-FFF2-40B4-BE49-F238E27FC236}">
              <a16:creationId xmlns:a16="http://schemas.microsoft.com/office/drawing/2014/main" id="{00000000-0008-0000-0D00-00005E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5" name="正方形/長方形 94">
          <a:extLst>
            <a:ext uri="{FF2B5EF4-FFF2-40B4-BE49-F238E27FC236}">
              <a16:creationId xmlns:a16="http://schemas.microsoft.com/office/drawing/2014/main" id="{00000000-0008-0000-0D00-00005F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1" name="テキスト ボックス 100">
          <a:extLst>
            <a:ext uri="{FF2B5EF4-FFF2-40B4-BE49-F238E27FC236}">
              <a16:creationId xmlns:a16="http://schemas.microsoft.com/office/drawing/2014/main" id="{00000000-0008-0000-0D00-000065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債務償還比率は類似団体内平均を</a:t>
          </a:r>
          <a:r>
            <a:rPr kumimoji="1" lang="en-US" altLang="ja-JP" sz="1100">
              <a:latin typeface="ＭＳ Ｐゴシック" panose="020B0600070205080204" pitchFamily="50" charset="-128"/>
              <a:ea typeface="ＭＳ Ｐゴシック" panose="020B0600070205080204" pitchFamily="50" charset="-128"/>
            </a:rPr>
            <a:t>228.1</a:t>
          </a:r>
          <a:r>
            <a:rPr kumimoji="1" lang="ja-JP" altLang="en-US" sz="1100">
              <a:latin typeface="ＭＳ Ｐゴシック" panose="020B0600070205080204" pitchFamily="50" charset="-128"/>
              <a:ea typeface="ＭＳ Ｐゴシック" panose="020B0600070205080204" pitchFamily="50" charset="-128"/>
            </a:rPr>
            <a:t>％上回っている。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これは、市民交流センター建設に伴う市債借入などによる将来負担額の増加が主な要因となっている。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また、基金貸付を行うことで充当可能財源が低くなる要因となっている、土地開発公社の負債解消を行っていく。</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市債発行と償還のバランスや基金残高の維持により、将来負担額の管理に努め、規律ある財政の健全性を維持する。</a:t>
          </a:r>
        </a:p>
      </xdr:txBody>
    </xdr:sp>
    <xdr:clientData/>
  </xdr:twoCellAnchor>
  <xdr:oneCellAnchor>
    <xdr:from>
      <xdr:col>57</xdr:col>
      <xdr:colOff>111125</xdr:colOff>
      <xdr:row>23</xdr:row>
      <xdr:rowOff>47625</xdr:rowOff>
    </xdr:from>
    <xdr:ext cx="349839" cy="225703"/>
    <xdr:sp macro="" textlink="">
      <xdr:nvSpPr>
        <xdr:cNvPr id="102" name="テキスト ボックス 101">
          <a:extLst>
            <a:ext uri="{FF2B5EF4-FFF2-40B4-BE49-F238E27FC236}">
              <a16:creationId xmlns:a16="http://schemas.microsoft.com/office/drawing/2014/main" id="{00000000-0008-0000-0D00-000066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3" name="直線コネクタ 102">
          <a:extLst>
            <a:ext uri="{FF2B5EF4-FFF2-40B4-BE49-F238E27FC236}">
              <a16:creationId xmlns:a16="http://schemas.microsoft.com/office/drawing/2014/main" id="{00000000-0008-0000-0D00-000067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4" name="テキスト ボックス 103">
          <a:extLst>
            <a:ext uri="{FF2B5EF4-FFF2-40B4-BE49-F238E27FC236}">
              <a16:creationId xmlns:a16="http://schemas.microsoft.com/office/drawing/2014/main" id="{00000000-0008-0000-0D00-000068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a:extLst>
            <a:ext uri="{FF2B5EF4-FFF2-40B4-BE49-F238E27FC236}">
              <a16:creationId xmlns:a16="http://schemas.microsoft.com/office/drawing/2014/main" id="{00000000-0008-0000-0D00-000069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06" name="テキスト ボックス 105">
          <a:extLst>
            <a:ext uri="{FF2B5EF4-FFF2-40B4-BE49-F238E27FC236}">
              <a16:creationId xmlns:a16="http://schemas.microsoft.com/office/drawing/2014/main" id="{00000000-0008-0000-0D00-00006A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a:extLst>
            <a:ext uri="{FF2B5EF4-FFF2-40B4-BE49-F238E27FC236}">
              <a16:creationId xmlns:a16="http://schemas.microsoft.com/office/drawing/2014/main" id="{00000000-0008-0000-0D00-00006B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8" name="テキスト ボックス 107">
          <a:extLst>
            <a:ext uri="{FF2B5EF4-FFF2-40B4-BE49-F238E27FC236}">
              <a16:creationId xmlns:a16="http://schemas.microsoft.com/office/drawing/2014/main" id="{00000000-0008-0000-0D00-00006C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a:extLst>
            <a:ext uri="{FF2B5EF4-FFF2-40B4-BE49-F238E27FC236}">
              <a16:creationId xmlns:a16="http://schemas.microsoft.com/office/drawing/2014/main" id="{00000000-0008-0000-0D00-00006D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a:extLst>
            <a:ext uri="{FF2B5EF4-FFF2-40B4-BE49-F238E27FC236}">
              <a16:creationId xmlns:a16="http://schemas.microsoft.com/office/drawing/2014/main" id="{00000000-0008-0000-0D00-00006F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比率グラフ枠">
          <a:extLst>
            <a:ext uri="{FF2B5EF4-FFF2-40B4-BE49-F238E27FC236}">
              <a16:creationId xmlns:a16="http://schemas.microsoft.com/office/drawing/2014/main" id="{00000000-0008-0000-0D00-000075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79830</xdr:rowOff>
    </xdr:from>
    <xdr:to>
      <xdr:col>76</xdr:col>
      <xdr:colOff>21589</xdr:colOff>
      <xdr:row>33</xdr:row>
      <xdr:rowOff>145574</xdr:rowOff>
    </xdr:to>
    <xdr:cxnSp macro="">
      <xdr:nvCxnSpPr>
        <xdr:cNvPr id="118" name="直線コネクタ 117">
          <a:extLst>
            <a:ext uri="{FF2B5EF4-FFF2-40B4-BE49-F238E27FC236}">
              <a16:creationId xmlns:a16="http://schemas.microsoft.com/office/drawing/2014/main" id="{00000000-0008-0000-0D00-000076000000}"/>
            </a:ext>
          </a:extLst>
        </xdr:cNvPr>
        <xdr:cNvCxnSpPr/>
      </xdr:nvCxnSpPr>
      <xdr:spPr>
        <a:xfrm flipV="1">
          <a:off x="14793595" y="5309055"/>
          <a:ext cx="1269" cy="1265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149401</xdr:rowOff>
    </xdr:from>
    <xdr:ext cx="469744" cy="259045"/>
    <xdr:sp macro="" textlink="">
      <xdr:nvSpPr>
        <xdr:cNvPr id="119" name="債務償還比率最小値テキスト">
          <a:extLst>
            <a:ext uri="{FF2B5EF4-FFF2-40B4-BE49-F238E27FC236}">
              <a16:creationId xmlns:a16="http://schemas.microsoft.com/office/drawing/2014/main" id="{00000000-0008-0000-0D00-000077000000}"/>
            </a:ext>
          </a:extLst>
        </xdr:cNvPr>
        <xdr:cNvSpPr txBox="1"/>
      </xdr:nvSpPr>
      <xdr:spPr>
        <a:xfrm>
          <a:off x="14846300" y="65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145574</xdr:rowOff>
    </xdr:from>
    <xdr:to>
      <xdr:col>76</xdr:col>
      <xdr:colOff>111125</xdr:colOff>
      <xdr:row>33</xdr:row>
      <xdr:rowOff>145574</xdr:rowOff>
    </xdr:to>
    <xdr:cxnSp macro="">
      <xdr:nvCxnSpPr>
        <xdr:cNvPr id="120" name="直線コネクタ 119">
          <a:extLst>
            <a:ext uri="{FF2B5EF4-FFF2-40B4-BE49-F238E27FC236}">
              <a16:creationId xmlns:a16="http://schemas.microsoft.com/office/drawing/2014/main" id="{00000000-0008-0000-0D00-000078000000}"/>
            </a:ext>
          </a:extLst>
        </xdr:cNvPr>
        <xdr:cNvCxnSpPr/>
      </xdr:nvCxnSpPr>
      <xdr:spPr>
        <a:xfrm>
          <a:off x="14706600" y="6574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26507</xdr:rowOff>
    </xdr:from>
    <xdr:ext cx="469744" cy="259045"/>
    <xdr:sp macro="" textlink="">
      <xdr:nvSpPr>
        <xdr:cNvPr id="121" name="債務償還比率最大値テキスト">
          <a:extLst>
            <a:ext uri="{FF2B5EF4-FFF2-40B4-BE49-F238E27FC236}">
              <a16:creationId xmlns:a16="http://schemas.microsoft.com/office/drawing/2014/main" id="{00000000-0008-0000-0D00-000079000000}"/>
            </a:ext>
          </a:extLst>
        </xdr:cNvPr>
        <xdr:cNvSpPr txBox="1"/>
      </xdr:nvSpPr>
      <xdr:spPr>
        <a:xfrm>
          <a:off x="14846300" y="508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79830</xdr:rowOff>
    </xdr:from>
    <xdr:to>
      <xdr:col>76</xdr:col>
      <xdr:colOff>111125</xdr:colOff>
      <xdr:row>26</xdr:row>
      <xdr:rowOff>79830</xdr:rowOff>
    </xdr:to>
    <xdr:cxnSp macro="">
      <xdr:nvCxnSpPr>
        <xdr:cNvPr id="122" name="直線コネクタ 121">
          <a:extLst>
            <a:ext uri="{FF2B5EF4-FFF2-40B4-BE49-F238E27FC236}">
              <a16:creationId xmlns:a16="http://schemas.microsoft.com/office/drawing/2014/main" id="{00000000-0008-0000-0D00-00007A000000}"/>
            </a:ext>
          </a:extLst>
        </xdr:cNvPr>
        <xdr:cNvCxnSpPr/>
      </xdr:nvCxnSpPr>
      <xdr:spPr>
        <a:xfrm>
          <a:off x="14706600" y="5309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26232</xdr:rowOff>
    </xdr:from>
    <xdr:ext cx="469744" cy="259045"/>
    <xdr:sp macro="" textlink="">
      <xdr:nvSpPr>
        <xdr:cNvPr id="123" name="債務償還比率平均値テキスト">
          <a:extLst>
            <a:ext uri="{FF2B5EF4-FFF2-40B4-BE49-F238E27FC236}">
              <a16:creationId xmlns:a16="http://schemas.microsoft.com/office/drawing/2014/main" id="{00000000-0008-0000-0D00-00007B000000}"/>
            </a:ext>
          </a:extLst>
        </xdr:cNvPr>
        <xdr:cNvSpPr txBox="1"/>
      </xdr:nvSpPr>
      <xdr:spPr>
        <a:xfrm>
          <a:off x="14846300" y="5941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3355</xdr:rowOff>
    </xdr:from>
    <xdr:to>
      <xdr:col>76</xdr:col>
      <xdr:colOff>73025</xdr:colOff>
      <xdr:row>31</xdr:row>
      <xdr:rowOff>104955</xdr:rowOff>
    </xdr:to>
    <xdr:sp macro="" textlink="">
      <xdr:nvSpPr>
        <xdr:cNvPr id="124" name="フローチャート: 判断 123">
          <a:extLst>
            <a:ext uri="{FF2B5EF4-FFF2-40B4-BE49-F238E27FC236}">
              <a16:creationId xmlns:a16="http://schemas.microsoft.com/office/drawing/2014/main" id="{00000000-0008-0000-0D00-00007C000000}"/>
            </a:ext>
          </a:extLst>
        </xdr:cNvPr>
        <xdr:cNvSpPr/>
      </xdr:nvSpPr>
      <xdr:spPr>
        <a:xfrm>
          <a:off x="14744700" y="608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95112</xdr:rowOff>
    </xdr:from>
    <xdr:to>
      <xdr:col>72</xdr:col>
      <xdr:colOff>123825</xdr:colOff>
      <xdr:row>32</xdr:row>
      <xdr:rowOff>25262</xdr:rowOff>
    </xdr:to>
    <xdr:sp macro="" textlink="">
      <xdr:nvSpPr>
        <xdr:cNvPr id="125" name="フローチャート: 判断 124">
          <a:extLst>
            <a:ext uri="{FF2B5EF4-FFF2-40B4-BE49-F238E27FC236}">
              <a16:creationId xmlns:a16="http://schemas.microsoft.com/office/drawing/2014/main" id="{00000000-0008-0000-0D00-00007D000000}"/>
            </a:ext>
          </a:extLst>
        </xdr:cNvPr>
        <xdr:cNvSpPr/>
      </xdr:nvSpPr>
      <xdr:spPr>
        <a:xfrm>
          <a:off x="14033500" y="618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56790</xdr:rowOff>
    </xdr:from>
    <xdr:to>
      <xdr:col>68</xdr:col>
      <xdr:colOff>123825</xdr:colOff>
      <xdr:row>31</xdr:row>
      <xdr:rowOff>158390</xdr:rowOff>
    </xdr:to>
    <xdr:sp macro="" textlink="">
      <xdr:nvSpPr>
        <xdr:cNvPr id="126" name="フローチャート: 判断 125">
          <a:extLst>
            <a:ext uri="{FF2B5EF4-FFF2-40B4-BE49-F238E27FC236}">
              <a16:creationId xmlns:a16="http://schemas.microsoft.com/office/drawing/2014/main" id="{00000000-0008-0000-0D00-00007E000000}"/>
            </a:ext>
          </a:extLst>
        </xdr:cNvPr>
        <xdr:cNvSpPr/>
      </xdr:nvSpPr>
      <xdr:spPr>
        <a:xfrm>
          <a:off x="13271500" y="614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13430</xdr:rowOff>
    </xdr:from>
    <xdr:to>
      <xdr:col>64</xdr:col>
      <xdr:colOff>123825</xdr:colOff>
      <xdr:row>31</xdr:row>
      <xdr:rowOff>115030</xdr:rowOff>
    </xdr:to>
    <xdr:sp macro="" textlink="">
      <xdr:nvSpPr>
        <xdr:cNvPr id="127" name="フローチャート: 判断 126">
          <a:extLst>
            <a:ext uri="{FF2B5EF4-FFF2-40B4-BE49-F238E27FC236}">
              <a16:creationId xmlns:a16="http://schemas.microsoft.com/office/drawing/2014/main" id="{00000000-0008-0000-0D00-00007F000000}"/>
            </a:ext>
          </a:extLst>
        </xdr:cNvPr>
        <xdr:cNvSpPr/>
      </xdr:nvSpPr>
      <xdr:spPr>
        <a:xfrm>
          <a:off x="12509500" y="609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163650</xdr:rowOff>
    </xdr:from>
    <xdr:to>
      <xdr:col>60</xdr:col>
      <xdr:colOff>123825</xdr:colOff>
      <xdr:row>31</xdr:row>
      <xdr:rowOff>93800</xdr:rowOff>
    </xdr:to>
    <xdr:sp macro="" textlink="">
      <xdr:nvSpPr>
        <xdr:cNvPr id="128" name="フローチャート: 判断 127">
          <a:extLst>
            <a:ext uri="{FF2B5EF4-FFF2-40B4-BE49-F238E27FC236}">
              <a16:creationId xmlns:a16="http://schemas.microsoft.com/office/drawing/2014/main" id="{00000000-0008-0000-0D00-000080000000}"/>
            </a:ext>
          </a:extLst>
        </xdr:cNvPr>
        <xdr:cNvSpPr/>
      </xdr:nvSpPr>
      <xdr:spPr>
        <a:xfrm>
          <a:off x="11747500" y="607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00000000-0008-0000-0D00-000081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00000000-0008-0000-0D00-000083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00000000-0008-0000-0D00-000085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70845</xdr:rowOff>
    </xdr:from>
    <xdr:to>
      <xdr:col>76</xdr:col>
      <xdr:colOff>73025</xdr:colOff>
      <xdr:row>34</xdr:row>
      <xdr:rowOff>995</xdr:rowOff>
    </xdr:to>
    <xdr:sp macro="" textlink="">
      <xdr:nvSpPr>
        <xdr:cNvPr id="134" name="楕円 133">
          <a:extLst>
            <a:ext uri="{FF2B5EF4-FFF2-40B4-BE49-F238E27FC236}">
              <a16:creationId xmlns:a16="http://schemas.microsoft.com/office/drawing/2014/main" id="{00000000-0008-0000-0D00-000086000000}"/>
            </a:ext>
          </a:extLst>
        </xdr:cNvPr>
        <xdr:cNvSpPr/>
      </xdr:nvSpPr>
      <xdr:spPr>
        <a:xfrm>
          <a:off x="14744700" y="650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157222</xdr:rowOff>
    </xdr:from>
    <xdr:ext cx="469744" cy="259045"/>
    <xdr:sp macro="" textlink="">
      <xdr:nvSpPr>
        <xdr:cNvPr id="135" name="債務償還比率該当値テキスト">
          <a:extLst>
            <a:ext uri="{FF2B5EF4-FFF2-40B4-BE49-F238E27FC236}">
              <a16:creationId xmlns:a16="http://schemas.microsoft.com/office/drawing/2014/main" id="{00000000-0008-0000-0D00-000087000000}"/>
            </a:ext>
          </a:extLst>
        </xdr:cNvPr>
        <xdr:cNvSpPr txBox="1"/>
      </xdr:nvSpPr>
      <xdr:spPr>
        <a:xfrm>
          <a:off x="14846300" y="641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4276</xdr:rowOff>
    </xdr:from>
    <xdr:to>
      <xdr:col>72</xdr:col>
      <xdr:colOff>123825</xdr:colOff>
      <xdr:row>33</xdr:row>
      <xdr:rowOff>105876</xdr:rowOff>
    </xdr:to>
    <xdr:sp macro="" textlink="">
      <xdr:nvSpPr>
        <xdr:cNvPr id="136" name="楕円 135">
          <a:extLst>
            <a:ext uri="{FF2B5EF4-FFF2-40B4-BE49-F238E27FC236}">
              <a16:creationId xmlns:a16="http://schemas.microsoft.com/office/drawing/2014/main" id="{00000000-0008-0000-0D00-000088000000}"/>
            </a:ext>
          </a:extLst>
        </xdr:cNvPr>
        <xdr:cNvSpPr/>
      </xdr:nvSpPr>
      <xdr:spPr>
        <a:xfrm>
          <a:off x="14033500" y="643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55076</xdr:rowOff>
    </xdr:from>
    <xdr:to>
      <xdr:col>76</xdr:col>
      <xdr:colOff>22225</xdr:colOff>
      <xdr:row>33</xdr:row>
      <xdr:rowOff>121645</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a:off x="14084300" y="6484451"/>
          <a:ext cx="711200" cy="66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12202</xdr:rowOff>
    </xdr:from>
    <xdr:to>
      <xdr:col>68</xdr:col>
      <xdr:colOff>123825</xdr:colOff>
      <xdr:row>34</xdr:row>
      <xdr:rowOff>113802</xdr:rowOff>
    </xdr:to>
    <xdr:sp macro="" textlink="">
      <xdr:nvSpPr>
        <xdr:cNvPr id="138" name="楕円 137">
          <a:extLst>
            <a:ext uri="{FF2B5EF4-FFF2-40B4-BE49-F238E27FC236}">
              <a16:creationId xmlns:a16="http://schemas.microsoft.com/office/drawing/2014/main" id="{00000000-0008-0000-0D00-00008A000000}"/>
            </a:ext>
          </a:extLst>
        </xdr:cNvPr>
        <xdr:cNvSpPr/>
      </xdr:nvSpPr>
      <xdr:spPr>
        <a:xfrm>
          <a:off x="13271500" y="661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55076</xdr:rowOff>
    </xdr:from>
    <xdr:to>
      <xdr:col>72</xdr:col>
      <xdr:colOff>73025</xdr:colOff>
      <xdr:row>34</xdr:row>
      <xdr:rowOff>63002</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flipV="1">
          <a:off x="13322300" y="6484451"/>
          <a:ext cx="762000" cy="17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24966</xdr:rowOff>
    </xdr:from>
    <xdr:to>
      <xdr:col>64</xdr:col>
      <xdr:colOff>123825</xdr:colOff>
      <xdr:row>33</xdr:row>
      <xdr:rowOff>126566</xdr:rowOff>
    </xdr:to>
    <xdr:sp macro="" textlink="">
      <xdr:nvSpPr>
        <xdr:cNvPr id="140" name="楕円 139">
          <a:extLst>
            <a:ext uri="{FF2B5EF4-FFF2-40B4-BE49-F238E27FC236}">
              <a16:creationId xmlns:a16="http://schemas.microsoft.com/office/drawing/2014/main" id="{00000000-0008-0000-0D00-00008C000000}"/>
            </a:ext>
          </a:extLst>
        </xdr:cNvPr>
        <xdr:cNvSpPr/>
      </xdr:nvSpPr>
      <xdr:spPr>
        <a:xfrm>
          <a:off x="12509500" y="645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75766</xdr:rowOff>
    </xdr:from>
    <xdr:to>
      <xdr:col>68</xdr:col>
      <xdr:colOff>73025</xdr:colOff>
      <xdr:row>34</xdr:row>
      <xdr:rowOff>63002</xdr:rowOff>
    </xdr:to>
    <xdr:cxnSp macro="">
      <xdr:nvCxnSpPr>
        <xdr:cNvPr id="141" name="直線コネクタ 140">
          <a:extLst>
            <a:ext uri="{FF2B5EF4-FFF2-40B4-BE49-F238E27FC236}">
              <a16:creationId xmlns:a16="http://schemas.microsoft.com/office/drawing/2014/main" id="{00000000-0008-0000-0D00-00008D000000}"/>
            </a:ext>
          </a:extLst>
        </xdr:cNvPr>
        <xdr:cNvCxnSpPr/>
      </xdr:nvCxnSpPr>
      <xdr:spPr>
        <a:xfrm>
          <a:off x="12560300" y="6505141"/>
          <a:ext cx="762000" cy="15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6784</xdr:rowOff>
    </xdr:from>
    <xdr:to>
      <xdr:col>60</xdr:col>
      <xdr:colOff>123825</xdr:colOff>
      <xdr:row>32</xdr:row>
      <xdr:rowOff>108384</xdr:rowOff>
    </xdr:to>
    <xdr:sp macro="" textlink="">
      <xdr:nvSpPr>
        <xdr:cNvPr id="142" name="楕円 141">
          <a:extLst>
            <a:ext uri="{FF2B5EF4-FFF2-40B4-BE49-F238E27FC236}">
              <a16:creationId xmlns:a16="http://schemas.microsoft.com/office/drawing/2014/main" id="{00000000-0008-0000-0D00-00008E000000}"/>
            </a:ext>
          </a:extLst>
        </xdr:cNvPr>
        <xdr:cNvSpPr/>
      </xdr:nvSpPr>
      <xdr:spPr>
        <a:xfrm>
          <a:off x="11747500" y="626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57584</xdr:rowOff>
    </xdr:from>
    <xdr:to>
      <xdr:col>64</xdr:col>
      <xdr:colOff>73025</xdr:colOff>
      <xdr:row>33</xdr:row>
      <xdr:rowOff>75766</xdr:rowOff>
    </xdr:to>
    <xdr:cxnSp macro="">
      <xdr:nvCxnSpPr>
        <xdr:cNvPr id="143" name="直線コネクタ 142">
          <a:extLst>
            <a:ext uri="{FF2B5EF4-FFF2-40B4-BE49-F238E27FC236}">
              <a16:creationId xmlns:a16="http://schemas.microsoft.com/office/drawing/2014/main" id="{00000000-0008-0000-0D00-00008F000000}"/>
            </a:ext>
          </a:extLst>
        </xdr:cNvPr>
        <xdr:cNvCxnSpPr/>
      </xdr:nvCxnSpPr>
      <xdr:spPr>
        <a:xfrm>
          <a:off x="11798300" y="6315509"/>
          <a:ext cx="762000" cy="18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41789</xdr:rowOff>
    </xdr:from>
    <xdr:ext cx="469744" cy="259045"/>
    <xdr:sp macro="" textlink="">
      <xdr:nvSpPr>
        <xdr:cNvPr id="144" name="n_1aveValue債務償還比率">
          <a:extLst>
            <a:ext uri="{FF2B5EF4-FFF2-40B4-BE49-F238E27FC236}">
              <a16:creationId xmlns:a16="http://schemas.microsoft.com/office/drawing/2014/main" id="{00000000-0008-0000-0D00-000090000000}"/>
            </a:ext>
          </a:extLst>
        </xdr:cNvPr>
        <xdr:cNvSpPr txBox="1"/>
      </xdr:nvSpPr>
      <xdr:spPr>
        <a:xfrm>
          <a:off x="13836727" y="5956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3467</xdr:rowOff>
    </xdr:from>
    <xdr:ext cx="469744" cy="259045"/>
    <xdr:sp macro="" textlink="">
      <xdr:nvSpPr>
        <xdr:cNvPr id="145" name="n_2aveValue債務償還比率">
          <a:extLst>
            <a:ext uri="{FF2B5EF4-FFF2-40B4-BE49-F238E27FC236}">
              <a16:creationId xmlns:a16="http://schemas.microsoft.com/office/drawing/2014/main" id="{00000000-0008-0000-0D00-000091000000}"/>
            </a:ext>
          </a:extLst>
        </xdr:cNvPr>
        <xdr:cNvSpPr txBox="1"/>
      </xdr:nvSpPr>
      <xdr:spPr>
        <a:xfrm>
          <a:off x="13087427" y="5918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131557</xdr:rowOff>
    </xdr:from>
    <xdr:ext cx="469744" cy="259045"/>
    <xdr:sp macro="" textlink="">
      <xdr:nvSpPr>
        <xdr:cNvPr id="146" name="n_3aveValue債務償還比率">
          <a:extLst>
            <a:ext uri="{FF2B5EF4-FFF2-40B4-BE49-F238E27FC236}">
              <a16:creationId xmlns:a16="http://schemas.microsoft.com/office/drawing/2014/main" id="{00000000-0008-0000-0D00-000092000000}"/>
            </a:ext>
          </a:extLst>
        </xdr:cNvPr>
        <xdr:cNvSpPr txBox="1"/>
      </xdr:nvSpPr>
      <xdr:spPr>
        <a:xfrm>
          <a:off x="12325427" y="587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110327</xdr:rowOff>
    </xdr:from>
    <xdr:ext cx="469744" cy="259045"/>
    <xdr:sp macro="" textlink="">
      <xdr:nvSpPr>
        <xdr:cNvPr id="147" name="n_4aveValue債務償還比率">
          <a:extLst>
            <a:ext uri="{FF2B5EF4-FFF2-40B4-BE49-F238E27FC236}">
              <a16:creationId xmlns:a16="http://schemas.microsoft.com/office/drawing/2014/main" id="{00000000-0008-0000-0D00-000093000000}"/>
            </a:ext>
          </a:extLst>
        </xdr:cNvPr>
        <xdr:cNvSpPr txBox="1"/>
      </xdr:nvSpPr>
      <xdr:spPr>
        <a:xfrm>
          <a:off x="11563427" y="5853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97003</xdr:rowOff>
    </xdr:from>
    <xdr:ext cx="469744" cy="259045"/>
    <xdr:sp macro="" textlink="">
      <xdr:nvSpPr>
        <xdr:cNvPr id="148" name="n_1mainValue債務償還比率">
          <a:extLst>
            <a:ext uri="{FF2B5EF4-FFF2-40B4-BE49-F238E27FC236}">
              <a16:creationId xmlns:a16="http://schemas.microsoft.com/office/drawing/2014/main" id="{00000000-0008-0000-0D00-000094000000}"/>
            </a:ext>
          </a:extLst>
        </xdr:cNvPr>
        <xdr:cNvSpPr txBox="1"/>
      </xdr:nvSpPr>
      <xdr:spPr>
        <a:xfrm>
          <a:off x="13836727" y="6526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104929</xdr:rowOff>
    </xdr:from>
    <xdr:ext cx="469744" cy="259045"/>
    <xdr:sp macro="" textlink="">
      <xdr:nvSpPr>
        <xdr:cNvPr id="149" name="n_2mainValue債務償還比率">
          <a:extLst>
            <a:ext uri="{FF2B5EF4-FFF2-40B4-BE49-F238E27FC236}">
              <a16:creationId xmlns:a16="http://schemas.microsoft.com/office/drawing/2014/main" id="{00000000-0008-0000-0D00-000095000000}"/>
            </a:ext>
          </a:extLst>
        </xdr:cNvPr>
        <xdr:cNvSpPr txBox="1"/>
      </xdr:nvSpPr>
      <xdr:spPr>
        <a:xfrm>
          <a:off x="13087427" y="6705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117693</xdr:rowOff>
    </xdr:from>
    <xdr:ext cx="469744" cy="259045"/>
    <xdr:sp macro="" textlink="">
      <xdr:nvSpPr>
        <xdr:cNvPr id="150" name="n_3mainValue債務償還比率">
          <a:extLst>
            <a:ext uri="{FF2B5EF4-FFF2-40B4-BE49-F238E27FC236}">
              <a16:creationId xmlns:a16="http://schemas.microsoft.com/office/drawing/2014/main" id="{00000000-0008-0000-0D00-000096000000}"/>
            </a:ext>
          </a:extLst>
        </xdr:cNvPr>
        <xdr:cNvSpPr txBox="1"/>
      </xdr:nvSpPr>
      <xdr:spPr>
        <a:xfrm>
          <a:off x="12325427" y="6547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99511</xdr:rowOff>
    </xdr:from>
    <xdr:ext cx="469744" cy="259045"/>
    <xdr:sp macro="" textlink="">
      <xdr:nvSpPr>
        <xdr:cNvPr id="151" name="n_4mainValue債務償還比率">
          <a:extLst>
            <a:ext uri="{FF2B5EF4-FFF2-40B4-BE49-F238E27FC236}">
              <a16:creationId xmlns:a16="http://schemas.microsoft.com/office/drawing/2014/main" id="{00000000-0008-0000-0D00-000097000000}"/>
            </a:ext>
          </a:extLst>
        </xdr:cNvPr>
        <xdr:cNvSpPr txBox="1"/>
      </xdr:nvSpPr>
      <xdr:spPr>
        <a:xfrm>
          <a:off x="11563427" y="6357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2" name="正方形/長方形 151">
          <a:extLst>
            <a:ext uri="{FF2B5EF4-FFF2-40B4-BE49-F238E27FC236}">
              <a16:creationId xmlns:a16="http://schemas.microsoft.com/office/drawing/2014/main" id="{00000000-0008-0000-0D00-000098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3" name="正方形/長方形 152">
          <a:extLst>
            <a:ext uri="{FF2B5EF4-FFF2-40B4-BE49-F238E27FC236}">
              <a16:creationId xmlns:a16="http://schemas.microsoft.com/office/drawing/2014/main" id="{00000000-0008-0000-0D00-000099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4" name="テキスト ボックス 153">
          <a:extLst>
            <a:ext uri="{FF2B5EF4-FFF2-40B4-BE49-F238E27FC236}">
              <a16:creationId xmlns:a16="http://schemas.microsoft.com/office/drawing/2014/main" id="{00000000-0008-0000-0D00-00009A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5" name="テキスト ボックス 154">
          <a:extLst>
            <a:ext uri="{FF2B5EF4-FFF2-40B4-BE49-F238E27FC236}">
              <a16:creationId xmlns:a16="http://schemas.microsoft.com/office/drawing/2014/main" id="{00000000-0008-0000-0D00-00009B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6" name="テキスト ボックス 155">
          <a:extLst>
            <a:ext uri="{FF2B5EF4-FFF2-40B4-BE49-F238E27FC236}">
              <a16:creationId xmlns:a16="http://schemas.microsoft.com/office/drawing/2014/main" id="{00000000-0008-0000-0D00-00009C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7" name="テキスト ボックス 156">
          <a:extLst>
            <a:ext uri="{FF2B5EF4-FFF2-40B4-BE49-F238E27FC236}">
              <a16:creationId xmlns:a16="http://schemas.microsoft.com/office/drawing/2014/main" id="{00000000-0008-0000-0D00-00009D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鳥取県境港市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33,665
33,124
29.11
22,402,518
21,513,497
140,204
8,087,235
12,338,141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123.3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66675</xdr:rowOff>
    </xdr:from>
    <xdr:to>
      <xdr:col>24</xdr:col>
      <xdr:colOff>62865</xdr:colOff>
      <xdr:row>42</xdr:row>
      <xdr:rowOff>3810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895975"/>
          <a:ext cx="0" cy="130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7637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20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xdr:rowOff>
    </xdr:from>
    <xdr:to>
      <xdr:col>24</xdr:col>
      <xdr:colOff>152400</xdr:colOff>
      <xdr:row>42</xdr:row>
      <xdr:rowOff>3810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13352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67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66675</xdr:rowOff>
    </xdr:from>
    <xdr:to>
      <xdr:col>24</xdr:col>
      <xdr:colOff>152400</xdr:colOff>
      <xdr:row>34</xdr:row>
      <xdr:rowOff>66675</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89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89552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43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111125</xdr:rowOff>
    </xdr:from>
    <xdr:to>
      <xdr:col>24</xdr:col>
      <xdr:colOff>114300</xdr:colOff>
      <xdr:row>38</xdr:row>
      <xdr:rowOff>41275</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59690</xdr:rowOff>
    </xdr:from>
    <xdr:to>
      <xdr:col>20</xdr:col>
      <xdr:colOff>38100</xdr:colOff>
      <xdr:row>37</xdr:row>
      <xdr:rowOff>161290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36830</xdr:rowOff>
    </xdr:from>
    <xdr:to>
      <xdr:col>15</xdr:col>
      <xdr:colOff>101600</xdr:colOff>
      <xdr:row>37</xdr:row>
      <xdr:rowOff>138430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635</xdr:rowOff>
    </xdr:from>
    <xdr:to>
      <xdr:col>10</xdr:col>
      <xdr:colOff>165100</xdr:colOff>
      <xdr:row>37</xdr:row>
      <xdr:rowOff>102235</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156845</xdr:rowOff>
    </xdr:from>
    <xdr:to>
      <xdr:col>6</xdr:col>
      <xdr:colOff>38100</xdr:colOff>
      <xdr:row>37</xdr:row>
      <xdr:rowOff>86995</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25400</xdr:rowOff>
    </xdr:from>
    <xdr:to>
      <xdr:col>20</xdr:col>
      <xdr:colOff>38100</xdr:colOff>
      <xdr:row>38</xdr:row>
      <xdr:rowOff>127000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746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156845</xdr:rowOff>
    </xdr:from>
    <xdr:to>
      <xdr:col>10</xdr:col>
      <xdr:colOff>165100</xdr:colOff>
      <xdr:row>38</xdr:row>
      <xdr:rowOff>86995</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1968500" y="65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6367</xdr:rowOff>
    </xdr:from>
    <xdr:ext cx="405111" cy="259045"/>
    <xdr:sp macro="" textlink="">
      <xdr:nvSpPr>
        <xdr:cNvPr id="75" name="n_1aveValue【道路】&#10;有形固定資産減価償却率">
          <a:extLst>
            <a:ext uri="{FF2B5EF4-FFF2-40B4-BE49-F238E27FC236}">
              <a16:creationId xmlns:a16="http://schemas.microsoft.com/office/drawing/2014/main" id="{00000000-0008-0000-0E00-00004B000000}"/>
            </a:ext>
          </a:extLst>
        </xdr:cNvPr>
        <xdr:cNvSpPr txBox="1"/>
      </xdr:nvSpPr>
      <xdr:spPr>
        <a:xfrm>
          <a:off x="35820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154957</xdr:rowOff>
    </xdr:from>
    <xdr:ext cx="405111" cy="259045"/>
    <xdr:sp macro="" textlink="">
      <xdr:nvSpPr>
        <xdr:cNvPr id="76" name="n_2aveValue【道路】&#10;有形固定資産減価償却率">
          <a:extLst>
            <a:ext uri="{FF2B5EF4-FFF2-40B4-BE49-F238E27FC236}">
              <a16:creationId xmlns:a16="http://schemas.microsoft.com/office/drawing/2014/main" id="{00000000-0008-0000-0E00-00004C000000}"/>
            </a:ext>
          </a:extLst>
        </xdr:cNvPr>
        <xdr:cNvSpPr txBox="1"/>
      </xdr:nvSpPr>
      <xdr:spPr>
        <a:xfrm>
          <a:off x="2705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118762</xdr:rowOff>
    </xdr:from>
    <xdr:ext cx="405111" cy="259045"/>
    <xdr:sp macro="" textlink="">
      <xdr:nvSpPr>
        <xdr:cNvPr id="77" name="n_3aveValue【道路】&#10;有形固定資産減価償却率">
          <a:extLst>
            <a:ext uri="{FF2B5EF4-FFF2-40B4-BE49-F238E27FC236}">
              <a16:creationId xmlns:a16="http://schemas.microsoft.com/office/drawing/2014/main" id="{00000000-0008-0000-0E00-00004D000000}"/>
            </a:ext>
          </a:extLst>
        </xdr:cNvPr>
        <xdr:cNvSpPr txBox="1"/>
      </xdr:nvSpPr>
      <xdr:spPr>
        <a:xfrm>
          <a:off x="1816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103522</xdr:rowOff>
    </xdr:from>
    <xdr:ext cx="405111" cy="259045"/>
    <xdr:sp macro="" textlink="">
      <xdr:nvSpPr>
        <xdr:cNvPr id="78" name="n_4aveValue【道路】&#10;有形固定資産減価償却率">
          <a:extLst>
            <a:ext uri="{FF2B5EF4-FFF2-40B4-BE49-F238E27FC236}">
              <a16:creationId xmlns:a16="http://schemas.microsoft.com/office/drawing/2014/main" id="{00000000-0008-0000-0E00-00004E000000}"/>
            </a:ext>
          </a:extLst>
        </xdr:cNvPr>
        <xdr:cNvSpPr txBox="1"/>
      </xdr:nvSpPr>
      <xdr:spPr>
        <a:xfrm>
          <a:off x="927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118127</xdr:rowOff>
    </xdr:from>
    <xdr:ext cx="405111" cy="259045"/>
    <xdr:sp macro="" textlink="">
      <xdr:nvSpPr>
        <xdr:cNvPr id="79" name="n_1mainValue【道路】&#10;有形固定資産減価償却率">
          <a:extLst>
            <a:ext uri="{FF2B5EF4-FFF2-40B4-BE49-F238E27FC236}">
              <a16:creationId xmlns:a16="http://schemas.microsoft.com/office/drawing/2014/main" id="{00000000-0008-0000-0E00-00004F000000}"/>
            </a:ext>
          </a:extLst>
        </xdr:cNvPr>
        <xdr:cNvSpPr txBox="1"/>
      </xdr:nvSpPr>
      <xdr:spPr>
        <a:xfrm>
          <a:off x="35820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78122</xdr:rowOff>
    </xdr:from>
    <xdr:ext cx="405111" cy="259045"/>
    <xdr:sp macro="" textlink="">
      <xdr:nvSpPr>
        <xdr:cNvPr id="80" name="n_3mainValue【道路】&#10;有形固定資産減価償却率">
          <a:extLst>
            <a:ext uri="{FF2B5EF4-FFF2-40B4-BE49-F238E27FC236}">
              <a16:creationId xmlns:a16="http://schemas.microsoft.com/office/drawing/2014/main" id="{00000000-0008-0000-0E00-000050000000}"/>
            </a:ext>
          </a:extLst>
        </xdr:cNvPr>
        <xdr:cNvSpPr txBox="1"/>
      </xdr:nvSpPr>
      <xdr:spPr>
        <a:xfrm>
          <a:off x="18167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a:extLst>
            <a:ext uri="{FF2B5EF4-FFF2-40B4-BE49-F238E27FC236}">
              <a16:creationId xmlns:a16="http://schemas.microsoft.com/office/drawing/2014/main" id="{00000000-0008-0000-0E00-000051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a:extLst>
            <a:ext uri="{FF2B5EF4-FFF2-40B4-BE49-F238E27FC236}">
              <a16:creationId xmlns:a16="http://schemas.microsoft.com/office/drawing/2014/main" id="{00000000-0008-0000-0E00-000052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a:extLst>
            <a:ext uri="{FF2B5EF4-FFF2-40B4-BE49-F238E27FC236}">
              <a16:creationId xmlns:a16="http://schemas.microsoft.com/office/drawing/2014/main" id="{00000000-0008-0000-0E00-000053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a:extLst>
            <a:ext uri="{FF2B5EF4-FFF2-40B4-BE49-F238E27FC236}">
              <a16:creationId xmlns:a16="http://schemas.microsoft.com/office/drawing/2014/main" id="{00000000-0008-0000-0E00-000054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a:extLst>
            <a:ext uri="{FF2B5EF4-FFF2-40B4-BE49-F238E27FC236}">
              <a16:creationId xmlns:a16="http://schemas.microsoft.com/office/drawing/2014/main" id="{00000000-0008-0000-0E00-000055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9" name="テキスト ボックス 88">
          <a:extLst>
            <a:ext uri="{FF2B5EF4-FFF2-40B4-BE49-F238E27FC236}">
              <a16:creationId xmlns:a16="http://schemas.microsoft.com/office/drawing/2014/main" id="{00000000-0008-0000-0E00-000059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a:extLst>
            <a:ext uri="{FF2B5EF4-FFF2-40B4-BE49-F238E27FC236}">
              <a16:creationId xmlns:a16="http://schemas.microsoft.com/office/drawing/2014/main" id="{00000000-0008-0000-0E00-00005A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1" name="直線コネクタ 90">
          <a:extLst>
            <a:ext uri="{FF2B5EF4-FFF2-40B4-BE49-F238E27FC236}">
              <a16:creationId xmlns:a16="http://schemas.microsoft.com/office/drawing/2014/main" id="{00000000-0008-0000-0E00-00005B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2" name="テキスト ボックス 91">
          <a:extLst>
            <a:ext uri="{FF2B5EF4-FFF2-40B4-BE49-F238E27FC236}">
              <a16:creationId xmlns:a16="http://schemas.microsoft.com/office/drawing/2014/main" id="{00000000-0008-0000-0E00-00005C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3" name="直線コネクタ 92">
          <a:extLst>
            <a:ext uri="{FF2B5EF4-FFF2-40B4-BE49-F238E27FC236}">
              <a16:creationId xmlns:a16="http://schemas.microsoft.com/office/drawing/2014/main" id="{00000000-0008-0000-0E00-00005D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4" name="テキスト ボックス 93">
          <a:extLst>
            <a:ext uri="{FF2B5EF4-FFF2-40B4-BE49-F238E27FC236}">
              <a16:creationId xmlns:a16="http://schemas.microsoft.com/office/drawing/2014/main" id="{00000000-0008-0000-0E00-00005E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5" name="直線コネクタ 94">
          <a:extLst>
            <a:ext uri="{FF2B5EF4-FFF2-40B4-BE49-F238E27FC236}">
              <a16:creationId xmlns:a16="http://schemas.microsoft.com/office/drawing/2014/main" id="{00000000-0008-0000-0E00-00005F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6" name="テキスト ボックス 95">
          <a:extLst>
            <a:ext uri="{FF2B5EF4-FFF2-40B4-BE49-F238E27FC236}">
              <a16:creationId xmlns:a16="http://schemas.microsoft.com/office/drawing/2014/main" id="{00000000-0008-0000-0E00-000060000000}"/>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7" name="直線コネクタ 96">
          <a:extLst>
            <a:ext uri="{FF2B5EF4-FFF2-40B4-BE49-F238E27FC236}">
              <a16:creationId xmlns:a16="http://schemas.microsoft.com/office/drawing/2014/main" id="{00000000-0008-0000-0E00-000061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8" name="テキスト ボックス 97">
          <a:extLst>
            <a:ext uri="{FF2B5EF4-FFF2-40B4-BE49-F238E27FC236}">
              <a16:creationId xmlns:a16="http://schemas.microsoft.com/office/drawing/2014/main" id="{00000000-0008-0000-0E00-000062000000}"/>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a:extLst>
            <a:ext uri="{FF2B5EF4-FFF2-40B4-BE49-F238E27FC236}">
              <a16:creationId xmlns:a16="http://schemas.microsoft.com/office/drawing/2014/main" id="{00000000-0008-0000-0E00-000065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16581</xdr:rowOff>
    </xdr:from>
    <xdr:to>
      <xdr:col>54</xdr:col>
      <xdr:colOff>189865</xdr:colOff>
      <xdr:row>40</xdr:row>
      <xdr:rowOff>160348</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flipV="1">
          <a:off x="10476865" y="5845881"/>
          <a:ext cx="0" cy="1172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164175</xdr:rowOff>
    </xdr:from>
    <xdr:ext cx="469744" cy="259045"/>
    <xdr:sp macro="" textlink="">
      <xdr:nvSpPr>
        <xdr:cNvPr id="103" name="【道路】&#10;一人当たり延長最小値テキスト">
          <a:extLst>
            <a:ext uri="{FF2B5EF4-FFF2-40B4-BE49-F238E27FC236}">
              <a16:creationId xmlns:a16="http://schemas.microsoft.com/office/drawing/2014/main" id="{00000000-0008-0000-0E00-000067000000}"/>
            </a:ext>
          </a:extLst>
        </xdr:cNvPr>
        <xdr:cNvSpPr txBox="1"/>
      </xdr:nvSpPr>
      <xdr:spPr>
        <a:xfrm>
          <a:off x="10515600" y="702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160348</xdr:rowOff>
    </xdr:from>
    <xdr:to>
      <xdr:col>55</xdr:col>
      <xdr:colOff>88900</xdr:colOff>
      <xdr:row>40</xdr:row>
      <xdr:rowOff>160348</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10388600" y="7018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134708</xdr:rowOff>
    </xdr:from>
    <xdr:ext cx="534377" cy="259045"/>
    <xdr:sp macro="" textlink="">
      <xdr:nvSpPr>
        <xdr:cNvPr id="105" name="【道路】&#10;一人当たり延長最大値テキスト">
          <a:extLst>
            <a:ext uri="{FF2B5EF4-FFF2-40B4-BE49-F238E27FC236}">
              <a16:creationId xmlns:a16="http://schemas.microsoft.com/office/drawing/2014/main" id="{00000000-0008-0000-0E00-000069000000}"/>
            </a:ext>
          </a:extLst>
        </xdr:cNvPr>
        <xdr:cNvSpPr txBox="1"/>
      </xdr:nvSpPr>
      <xdr:spPr>
        <a:xfrm>
          <a:off x="10515600" y="562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16581</xdr:rowOff>
    </xdr:from>
    <xdr:to>
      <xdr:col>55</xdr:col>
      <xdr:colOff>88900</xdr:colOff>
      <xdr:row>34</xdr:row>
      <xdr:rowOff>16581</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10388600" y="5845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33134</xdr:rowOff>
    </xdr:from>
    <xdr:ext cx="534377" cy="259045"/>
    <xdr:sp macro="" textlink="">
      <xdr:nvSpPr>
        <xdr:cNvPr id="107" name="【道路】&#10;一人当たり延長平均値テキスト">
          <a:extLst>
            <a:ext uri="{FF2B5EF4-FFF2-40B4-BE49-F238E27FC236}">
              <a16:creationId xmlns:a16="http://schemas.microsoft.com/office/drawing/2014/main" id="{00000000-0008-0000-0E00-00006B000000}"/>
            </a:ext>
          </a:extLst>
        </xdr:cNvPr>
        <xdr:cNvSpPr txBox="1"/>
      </xdr:nvSpPr>
      <xdr:spPr>
        <a:xfrm>
          <a:off x="10515600" y="6719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54707</xdr:rowOff>
    </xdr:from>
    <xdr:to>
      <xdr:col>55</xdr:col>
      <xdr:colOff>50800</xdr:colOff>
      <xdr:row>39</xdr:row>
      <xdr:rowOff>156307</xdr:rowOff>
    </xdr:to>
    <xdr:sp macro="" textlink="">
      <xdr:nvSpPr>
        <xdr:cNvPr id="108" name="フローチャート: 判断 107">
          <a:extLst>
            <a:ext uri="{FF2B5EF4-FFF2-40B4-BE49-F238E27FC236}">
              <a16:creationId xmlns:a16="http://schemas.microsoft.com/office/drawing/2014/main" id="{00000000-0008-0000-0E00-00006C000000}"/>
            </a:ext>
          </a:extLst>
        </xdr:cNvPr>
        <xdr:cNvSpPr/>
      </xdr:nvSpPr>
      <xdr:spPr>
        <a:xfrm>
          <a:off x="10426700" y="674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80607</xdr:rowOff>
    </xdr:from>
    <xdr:to>
      <xdr:col>50</xdr:col>
      <xdr:colOff>165100</xdr:colOff>
      <xdr:row>40</xdr:row>
      <xdr:rowOff>10757</xdr:rowOff>
    </xdr:to>
    <xdr:sp macro="" textlink="">
      <xdr:nvSpPr>
        <xdr:cNvPr id="109" name="フローチャート: 判断 108">
          <a:extLst>
            <a:ext uri="{FF2B5EF4-FFF2-40B4-BE49-F238E27FC236}">
              <a16:creationId xmlns:a16="http://schemas.microsoft.com/office/drawing/2014/main" id="{00000000-0008-0000-0E00-00006D000000}"/>
            </a:ext>
          </a:extLst>
        </xdr:cNvPr>
        <xdr:cNvSpPr/>
      </xdr:nvSpPr>
      <xdr:spPr>
        <a:xfrm>
          <a:off x="9588500" y="67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59255</xdr:rowOff>
    </xdr:from>
    <xdr:to>
      <xdr:col>46</xdr:col>
      <xdr:colOff>38100</xdr:colOff>
      <xdr:row>39</xdr:row>
      <xdr:rowOff>160855</xdr:rowOff>
    </xdr:to>
    <xdr:sp macro="" textlink="">
      <xdr:nvSpPr>
        <xdr:cNvPr id="110" name="フローチャート: 判断 109">
          <a:extLst>
            <a:ext uri="{FF2B5EF4-FFF2-40B4-BE49-F238E27FC236}">
              <a16:creationId xmlns:a16="http://schemas.microsoft.com/office/drawing/2014/main" id="{00000000-0008-0000-0E00-00006E000000}"/>
            </a:ext>
          </a:extLst>
        </xdr:cNvPr>
        <xdr:cNvSpPr/>
      </xdr:nvSpPr>
      <xdr:spPr>
        <a:xfrm>
          <a:off x="8699500" y="67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64650</xdr:rowOff>
    </xdr:from>
    <xdr:to>
      <xdr:col>41</xdr:col>
      <xdr:colOff>101600</xdr:colOff>
      <xdr:row>39</xdr:row>
      <xdr:rowOff>166250</xdr:rowOff>
    </xdr:to>
    <xdr:sp macro="" textlink="">
      <xdr:nvSpPr>
        <xdr:cNvPr id="111" name="フローチャート: 判断 110">
          <a:extLst>
            <a:ext uri="{FF2B5EF4-FFF2-40B4-BE49-F238E27FC236}">
              <a16:creationId xmlns:a16="http://schemas.microsoft.com/office/drawing/2014/main" id="{00000000-0008-0000-0E00-00006F000000}"/>
            </a:ext>
          </a:extLst>
        </xdr:cNvPr>
        <xdr:cNvSpPr/>
      </xdr:nvSpPr>
      <xdr:spPr>
        <a:xfrm>
          <a:off x="7810500" y="675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70731</xdr:rowOff>
    </xdr:from>
    <xdr:to>
      <xdr:col>36</xdr:col>
      <xdr:colOff>165100</xdr:colOff>
      <xdr:row>40</xdr:row>
      <xdr:rowOff>881</xdr:rowOff>
    </xdr:to>
    <xdr:sp macro="" textlink="">
      <xdr:nvSpPr>
        <xdr:cNvPr id="112" name="フローチャート: 判断 111">
          <a:extLst>
            <a:ext uri="{FF2B5EF4-FFF2-40B4-BE49-F238E27FC236}">
              <a16:creationId xmlns:a16="http://schemas.microsoft.com/office/drawing/2014/main" id="{00000000-0008-0000-0E00-000070000000}"/>
            </a:ext>
          </a:extLst>
        </xdr:cNvPr>
        <xdr:cNvSpPr/>
      </xdr:nvSpPr>
      <xdr:spPr>
        <a:xfrm>
          <a:off x="6921500" y="675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0000000-0008-0000-0E00-000071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0000000-0008-0000-0E00-000072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E00-000073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E00-000074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E00-000075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108907</xdr:rowOff>
    </xdr:from>
    <xdr:to>
      <xdr:col>50</xdr:col>
      <xdr:colOff>165100</xdr:colOff>
      <xdr:row>41</xdr:row>
      <xdr:rowOff>39057</xdr:rowOff>
    </xdr:to>
    <xdr:sp macro="" textlink="">
      <xdr:nvSpPr>
        <xdr:cNvPr id="118" name="楕円 117">
          <a:extLst>
            <a:ext uri="{FF2B5EF4-FFF2-40B4-BE49-F238E27FC236}">
              <a16:creationId xmlns:a16="http://schemas.microsoft.com/office/drawing/2014/main" id="{00000000-0008-0000-0E00-000076000000}"/>
            </a:ext>
          </a:extLst>
        </xdr:cNvPr>
        <xdr:cNvSpPr/>
      </xdr:nvSpPr>
      <xdr:spPr>
        <a:xfrm>
          <a:off x="9588500" y="696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40191</xdr:rowOff>
    </xdr:from>
    <xdr:to>
      <xdr:col>41</xdr:col>
      <xdr:colOff>101600</xdr:colOff>
      <xdr:row>40</xdr:row>
      <xdr:rowOff>141791</xdr:rowOff>
    </xdr:to>
    <xdr:sp macro="" textlink="">
      <xdr:nvSpPr>
        <xdr:cNvPr id="119" name="楕円 118">
          <a:extLst>
            <a:ext uri="{FF2B5EF4-FFF2-40B4-BE49-F238E27FC236}">
              <a16:creationId xmlns:a16="http://schemas.microsoft.com/office/drawing/2014/main" id="{00000000-0008-0000-0E00-000077000000}"/>
            </a:ext>
          </a:extLst>
        </xdr:cNvPr>
        <xdr:cNvSpPr/>
      </xdr:nvSpPr>
      <xdr:spPr>
        <a:xfrm>
          <a:off x="7810500" y="689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38</xdr:row>
      <xdr:rowOff>27284</xdr:rowOff>
    </xdr:from>
    <xdr:ext cx="534377" cy="259045"/>
    <xdr:sp macro="" textlink="">
      <xdr:nvSpPr>
        <xdr:cNvPr id="120" name="n_1aveValue【道路】&#10;一人当たり延長">
          <a:extLst>
            <a:ext uri="{FF2B5EF4-FFF2-40B4-BE49-F238E27FC236}">
              <a16:creationId xmlns:a16="http://schemas.microsoft.com/office/drawing/2014/main" id="{00000000-0008-0000-0E00-000078000000}"/>
            </a:ext>
          </a:extLst>
        </xdr:cNvPr>
        <xdr:cNvSpPr txBox="1"/>
      </xdr:nvSpPr>
      <xdr:spPr>
        <a:xfrm>
          <a:off x="9359411" y="654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5932</xdr:rowOff>
    </xdr:from>
    <xdr:ext cx="534377" cy="259045"/>
    <xdr:sp macro="" textlink="">
      <xdr:nvSpPr>
        <xdr:cNvPr id="121" name="n_2aveValue【道路】&#10;一人当たり延長">
          <a:extLst>
            <a:ext uri="{FF2B5EF4-FFF2-40B4-BE49-F238E27FC236}">
              <a16:creationId xmlns:a16="http://schemas.microsoft.com/office/drawing/2014/main" id="{00000000-0008-0000-0E00-000079000000}"/>
            </a:ext>
          </a:extLst>
        </xdr:cNvPr>
        <xdr:cNvSpPr txBox="1"/>
      </xdr:nvSpPr>
      <xdr:spPr>
        <a:xfrm>
          <a:off x="8483111" y="652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11327</xdr:rowOff>
    </xdr:from>
    <xdr:ext cx="534377" cy="259045"/>
    <xdr:sp macro="" textlink="">
      <xdr:nvSpPr>
        <xdr:cNvPr id="122" name="n_3aveValue【道路】&#10;一人当たり延長">
          <a:extLst>
            <a:ext uri="{FF2B5EF4-FFF2-40B4-BE49-F238E27FC236}">
              <a16:creationId xmlns:a16="http://schemas.microsoft.com/office/drawing/2014/main" id="{00000000-0008-0000-0E00-00007A000000}"/>
            </a:ext>
          </a:extLst>
        </xdr:cNvPr>
        <xdr:cNvSpPr txBox="1"/>
      </xdr:nvSpPr>
      <xdr:spPr>
        <a:xfrm>
          <a:off x="7594111" y="652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17408</xdr:rowOff>
    </xdr:from>
    <xdr:ext cx="534377" cy="259045"/>
    <xdr:sp macro="" textlink="">
      <xdr:nvSpPr>
        <xdr:cNvPr id="123" name="n_4aveValue【道路】&#10;一人当たり延長">
          <a:extLst>
            <a:ext uri="{FF2B5EF4-FFF2-40B4-BE49-F238E27FC236}">
              <a16:creationId xmlns:a16="http://schemas.microsoft.com/office/drawing/2014/main" id="{00000000-0008-0000-0E00-00007B000000}"/>
            </a:ext>
          </a:extLst>
        </xdr:cNvPr>
        <xdr:cNvSpPr txBox="1"/>
      </xdr:nvSpPr>
      <xdr:spPr>
        <a:xfrm>
          <a:off x="6705111" y="653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30184</xdr:rowOff>
    </xdr:from>
    <xdr:ext cx="469744" cy="259045"/>
    <xdr:sp macro="" textlink="">
      <xdr:nvSpPr>
        <xdr:cNvPr id="124" name="n_1mainValue【道路】&#10;一人当たり延長">
          <a:extLst>
            <a:ext uri="{FF2B5EF4-FFF2-40B4-BE49-F238E27FC236}">
              <a16:creationId xmlns:a16="http://schemas.microsoft.com/office/drawing/2014/main" id="{00000000-0008-0000-0E00-00007C000000}"/>
            </a:ext>
          </a:extLst>
        </xdr:cNvPr>
        <xdr:cNvSpPr txBox="1"/>
      </xdr:nvSpPr>
      <xdr:spPr>
        <a:xfrm>
          <a:off x="9391727" y="7059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132918</xdr:rowOff>
    </xdr:from>
    <xdr:ext cx="469744" cy="259045"/>
    <xdr:sp macro="" textlink="">
      <xdr:nvSpPr>
        <xdr:cNvPr id="125" name="n_3mainValue【道路】&#10;一人当たり延長">
          <a:extLst>
            <a:ext uri="{FF2B5EF4-FFF2-40B4-BE49-F238E27FC236}">
              <a16:creationId xmlns:a16="http://schemas.microsoft.com/office/drawing/2014/main" id="{00000000-0008-0000-0E00-00007D000000}"/>
            </a:ext>
          </a:extLst>
        </xdr:cNvPr>
        <xdr:cNvSpPr txBox="1"/>
      </xdr:nvSpPr>
      <xdr:spPr>
        <a:xfrm>
          <a:off x="7626427" y="6990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a:extLst>
            <a:ext uri="{FF2B5EF4-FFF2-40B4-BE49-F238E27FC236}">
              <a16:creationId xmlns:a16="http://schemas.microsoft.com/office/drawing/2014/main" id="{00000000-0008-0000-0E00-00007E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a:extLst>
            <a:ext uri="{FF2B5EF4-FFF2-40B4-BE49-F238E27FC236}">
              <a16:creationId xmlns:a16="http://schemas.microsoft.com/office/drawing/2014/main" id="{00000000-0008-0000-0E00-00007F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a:extLst>
            <a:ext uri="{FF2B5EF4-FFF2-40B4-BE49-F238E27FC236}">
              <a16:creationId xmlns:a16="http://schemas.microsoft.com/office/drawing/2014/main" id="{00000000-0008-0000-0E00-000080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a:extLst>
            <a:ext uri="{FF2B5EF4-FFF2-40B4-BE49-F238E27FC236}">
              <a16:creationId xmlns:a16="http://schemas.microsoft.com/office/drawing/2014/main" id="{00000000-0008-0000-0E00-000081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a:extLst>
            <a:ext uri="{FF2B5EF4-FFF2-40B4-BE49-F238E27FC236}">
              <a16:creationId xmlns:a16="http://schemas.microsoft.com/office/drawing/2014/main" id="{00000000-0008-0000-0E00-000082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a:extLst>
            <a:ext uri="{FF2B5EF4-FFF2-40B4-BE49-F238E27FC236}">
              <a16:creationId xmlns:a16="http://schemas.microsoft.com/office/drawing/2014/main" id="{00000000-0008-0000-0E00-000083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a:extLst>
            <a:ext uri="{FF2B5EF4-FFF2-40B4-BE49-F238E27FC236}">
              <a16:creationId xmlns:a16="http://schemas.microsoft.com/office/drawing/2014/main" id="{00000000-0008-0000-0E00-000084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a:extLst>
            <a:ext uri="{FF2B5EF4-FFF2-40B4-BE49-F238E27FC236}">
              <a16:creationId xmlns:a16="http://schemas.microsoft.com/office/drawing/2014/main" id="{00000000-0008-0000-0E00-000085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a:extLst>
            <a:ext uri="{FF2B5EF4-FFF2-40B4-BE49-F238E27FC236}">
              <a16:creationId xmlns:a16="http://schemas.microsoft.com/office/drawing/2014/main" id="{00000000-0008-0000-0E00-000086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6" name="テキスト ボックス 135">
          <a:extLst>
            <a:ext uri="{FF2B5EF4-FFF2-40B4-BE49-F238E27FC236}">
              <a16:creationId xmlns:a16="http://schemas.microsoft.com/office/drawing/2014/main" id="{00000000-0008-0000-0E00-000088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38" name="テキスト ボックス 137">
          <a:extLst>
            <a:ext uri="{FF2B5EF4-FFF2-40B4-BE49-F238E27FC236}">
              <a16:creationId xmlns:a16="http://schemas.microsoft.com/office/drawing/2014/main" id="{00000000-0008-0000-0E00-00008A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0" name="テキスト ボックス 139">
          <a:extLst>
            <a:ext uri="{FF2B5EF4-FFF2-40B4-BE49-F238E27FC236}">
              <a16:creationId xmlns:a16="http://schemas.microsoft.com/office/drawing/2014/main" id="{00000000-0008-0000-0E00-00008C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1" name="直線コネクタ 140">
          <a:extLst>
            <a:ext uri="{FF2B5EF4-FFF2-40B4-BE49-F238E27FC236}">
              <a16:creationId xmlns:a16="http://schemas.microsoft.com/office/drawing/2014/main" id="{00000000-0008-0000-0E00-00008D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2" name="テキスト ボックス 141">
          <a:extLst>
            <a:ext uri="{FF2B5EF4-FFF2-40B4-BE49-F238E27FC236}">
              <a16:creationId xmlns:a16="http://schemas.microsoft.com/office/drawing/2014/main" id="{00000000-0008-0000-0E00-00008E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3" name="直線コネクタ 142">
          <a:extLst>
            <a:ext uri="{FF2B5EF4-FFF2-40B4-BE49-F238E27FC236}">
              <a16:creationId xmlns:a16="http://schemas.microsoft.com/office/drawing/2014/main" id="{00000000-0008-0000-0E00-00008F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4" name="テキスト ボックス 143">
          <a:extLst>
            <a:ext uri="{FF2B5EF4-FFF2-40B4-BE49-F238E27FC236}">
              <a16:creationId xmlns:a16="http://schemas.microsoft.com/office/drawing/2014/main" id="{00000000-0008-0000-0E00-000090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5" name="直線コネクタ 144">
          <a:extLst>
            <a:ext uri="{FF2B5EF4-FFF2-40B4-BE49-F238E27FC236}">
              <a16:creationId xmlns:a16="http://schemas.microsoft.com/office/drawing/2014/main" id="{00000000-0008-0000-0E00-000091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6" name="テキスト ボックス 145">
          <a:extLst>
            <a:ext uri="{FF2B5EF4-FFF2-40B4-BE49-F238E27FC236}">
              <a16:creationId xmlns:a16="http://schemas.microsoft.com/office/drawing/2014/main" id="{00000000-0008-0000-0E00-000092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7" name="直線コネクタ 146">
          <a:extLst>
            <a:ext uri="{FF2B5EF4-FFF2-40B4-BE49-F238E27FC236}">
              <a16:creationId xmlns:a16="http://schemas.microsoft.com/office/drawing/2014/main" id="{00000000-0008-0000-0E00-000093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48" name="テキスト ボックス 147">
          <a:extLst>
            <a:ext uri="{FF2B5EF4-FFF2-40B4-BE49-F238E27FC236}">
              <a16:creationId xmlns:a16="http://schemas.microsoft.com/office/drawing/2014/main" id="{00000000-0008-0000-0E00-000094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a:extLst>
            <a:ext uri="{FF2B5EF4-FFF2-40B4-BE49-F238E27FC236}">
              <a16:creationId xmlns:a16="http://schemas.microsoft.com/office/drawing/2014/main" id="{00000000-0008-0000-0E00-000095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a:extLst>
            <a:ext uri="{FF2B5EF4-FFF2-40B4-BE49-F238E27FC236}">
              <a16:creationId xmlns:a16="http://schemas.microsoft.com/office/drawing/2014/main" id="{00000000-0008-0000-0E00-000096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68580</xdr:rowOff>
    </xdr:from>
    <xdr:to>
      <xdr:col>24</xdr:col>
      <xdr:colOff>62865</xdr:colOff>
      <xdr:row>64</xdr:row>
      <xdr:rowOff>81643</xdr:rowOff>
    </xdr:to>
    <xdr:cxnSp macro="">
      <xdr:nvCxnSpPr>
        <xdr:cNvPr id="151" name="直線コネクタ 150">
          <a:extLst>
            <a:ext uri="{FF2B5EF4-FFF2-40B4-BE49-F238E27FC236}">
              <a16:creationId xmlns:a16="http://schemas.microsoft.com/office/drawing/2014/main" id="{00000000-0008-0000-0E00-000097000000}"/>
            </a:ext>
          </a:extLst>
        </xdr:cNvPr>
        <xdr:cNvCxnSpPr/>
      </xdr:nvCxnSpPr>
      <xdr:spPr>
        <a:xfrm flipV="1">
          <a:off x="4634865" y="9498330"/>
          <a:ext cx="0" cy="1556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85470</xdr:rowOff>
    </xdr:from>
    <xdr:ext cx="405111" cy="259045"/>
    <xdr:sp macro="" textlink="">
      <xdr:nvSpPr>
        <xdr:cNvPr id="152" name="【橋りょう・トンネル】&#10;有形固定資産減価償却率最小値テキスト">
          <a:extLst>
            <a:ext uri="{FF2B5EF4-FFF2-40B4-BE49-F238E27FC236}">
              <a16:creationId xmlns:a16="http://schemas.microsoft.com/office/drawing/2014/main" id="{00000000-0008-0000-0E00-000098000000}"/>
            </a:ext>
          </a:extLst>
        </xdr:cNvPr>
        <xdr:cNvSpPr txBox="1"/>
      </xdr:nvSpPr>
      <xdr:spPr>
        <a:xfrm>
          <a:off x="4673600" y="1105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81643</xdr:rowOff>
    </xdr:from>
    <xdr:to>
      <xdr:col>24</xdr:col>
      <xdr:colOff>152400</xdr:colOff>
      <xdr:row>64</xdr:row>
      <xdr:rowOff>81643</xdr:rowOff>
    </xdr:to>
    <xdr:cxnSp macro="">
      <xdr:nvCxnSpPr>
        <xdr:cNvPr id="153" name="直線コネクタ 152">
          <a:extLst>
            <a:ext uri="{FF2B5EF4-FFF2-40B4-BE49-F238E27FC236}">
              <a16:creationId xmlns:a16="http://schemas.microsoft.com/office/drawing/2014/main" id="{00000000-0008-0000-0E00-000099000000}"/>
            </a:ext>
          </a:extLst>
        </xdr:cNvPr>
        <xdr:cNvCxnSpPr/>
      </xdr:nvCxnSpPr>
      <xdr:spPr>
        <a:xfrm>
          <a:off x="4546600" y="1105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15257</xdr:rowOff>
    </xdr:from>
    <xdr:ext cx="340478" cy="259045"/>
    <xdr:sp macro="" textlink="">
      <xdr:nvSpPr>
        <xdr:cNvPr id="154" name="【橋りょう・トンネル】&#10;有形固定資産減価償却率最大値テキスト">
          <a:extLst>
            <a:ext uri="{FF2B5EF4-FFF2-40B4-BE49-F238E27FC236}">
              <a16:creationId xmlns:a16="http://schemas.microsoft.com/office/drawing/2014/main" id="{00000000-0008-0000-0E00-00009A000000}"/>
            </a:ext>
          </a:extLst>
        </xdr:cNvPr>
        <xdr:cNvSpPr txBox="1"/>
      </xdr:nvSpPr>
      <xdr:spPr>
        <a:xfrm>
          <a:off x="4673600" y="927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68580</xdr:rowOff>
    </xdr:from>
    <xdr:to>
      <xdr:col>24</xdr:col>
      <xdr:colOff>152400</xdr:colOff>
      <xdr:row>55</xdr:row>
      <xdr:rowOff>68580</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4546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95811</xdr:rowOff>
    </xdr:from>
    <xdr:ext cx="405111" cy="259045"/>
    <xdr:sp macro="" textlink="">
      <xdr:nvSpPr>
        <xdr:cNvPr id="156" name="【橋りょう・トンネル】&#10;有形固定資産減価償却率平均値テキスト">
          <a:extLst>
            <a:ext uri="{FF2B5EF4-FFF2-40B4-BE49-F238E27FC236}">
              <a16:creationId xmlns:a16="http://schemas.microsoft.com/office/drawing/2014/main" id="{00000000-0008-0000-0E00-00009C000000}"/>
            </a:ext>
          </a:extLst>
        </xdr:cNvPr>
        <xdr:cNvSpPr txBox="1"/>
      </xdr:nvSpPr>
      <xdr:spPr>
        <a:xfrm>
          <a:off x="4673600" y="1038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117384</xdr:rowOff>
    </xdr:from>
    <xdr:to>
      <xdr:col>24</xdr:col>
      <xdr:colOff>114300</xdr:colOff>
      <xdr:row>61</xdr:row>
      <xdr:rowOff>47534</xdr:rowOff>
    </xdr:to>
    <xdr:sp macro="" textlink="">
      <xdr:nvSpPr>
        <xdr:cNvPr id="157" name="フローチャート: 判断 156">
          <a:extLst>
            <a:ext uri="{FF2B5EF4-FFF2-40B4-BE49-F238E27FC236}">
              <a16:creationId xmlns:a16="http://schemas.microsoft.com/office/drawing/2014/main" id="{00000000-0008-0000-0E00-00009D000000}"/>
            </a:ext>
          </a:extLst>
        </xdr:cNvPr>
        <xdr:cNvSpPr/>
      </xdr:nvSpPr>
      <xdr:spPr>
        <a:xfrm>
          <a:off x="45847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105954</xdr:rowOff>
    </xdr:from>
    <xdr:to>
      <xdr:col>20</xdr:col>
      <xdr:colOff>38100</xdr:colOff>
      <xdr:row>61</xdr:row>
      <xdr:rowOff>36104</xdr:rowOff>
    </xdr:to>
    <xdr:sp macro="" textlink="">
      <xdr:nvSpPr>
        <xdr:cNvPr id="158" name="フローチャート: 判断 157">
          <a:extLst>
            <a:ext uri="{FF2B5EF4-FFF2-40B4-BE49-F238E27FC236}">
              <a16:creationId xmlns:a16="http://schemas.microsoft.com/office/drawing/2014/main" id="{00000000-0008-0000-0E00-00009E000000}"/>
            </a:ext>
          </a:extLst>
        </xdr:cNvPr>
        <xdr:cNvSpPr/>
      </xdr:nvSpPr>
      <xdr:spPr>
        <a:xfrm>
          <a:off x="3746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76563</xdr:rowOff>
    </xdr:from>
    <xdr:to>
      <xdr:col>15</xdr:col>
      <xdr:colOff>101600</xdr:colOff>
      <xdr:row>61</xdr:row>
      <xdr:rowOff>6713</xdr:rowOff>
    </xdr:to>
    <xdr:sp macro="" textlink="">
      <xdr:nvSpPr>
        <xdr:cNvPr id="159" name="フローチャート: 判断 158">
          <a:extLst>
            <a:ext uri="{FF2B5EF4-FFF2-40B4-BE49-F238E27FC236}">
              <a16:creationId xmlns:a16="http://schemas.microsoft.com/office/drawing/2014/main" id="{00000000-0008-0000-0E00-00009F000000}"/>
            </a:ext>
          </a:extLst>
        </xdr:cNvPr>
        <xdr:cNvSpPr/>
      </xdr:nvSpPr>
      <xdr:spPr>
        <a:xfrm>
          <a:off x="2857500" y="1036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55335</xdr:rowOff>
    </xdr:from>
    <xdr:to>
      <xdr:col>10</xdr:col>
      <xdr:colOff>165100</xdr:colOff>
      <xdr:row>60</xdr:row>
      <xdr:rowOff>156935</xdr:rowOff>
    </xdr:to>
    <xdr:sp macro="" textlink="">
      <xdr:nvSpPr>
        <xdr:cNvPr id="160" name="フローチャート: 判断 159">
          <a:extLst>
            <a:ext uri="{FF2B5EF4-FFF2-40B4-BE49-F238E27FC236}">
              <a16:creationId xmlns:a16="http://schemas.microsoft.com/office/drawing/2014/main" id="{00000000-0008-0000-0E00-0000A0000000}"/>
            </a:ext>
          </a:extLst>
        </xdr:cNvPr>
        <xdr:cNvSpPr/>
      </xdr:nvSpPr>
      <xdr:spPr>
        <a:xfrm>
          <a:off x="1968500" y="103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48804</xdr:rowOff>
    </xdr:from>
    <xdr:to>
      <xdr:col>6</xdr:col>
      <xdr:colOff>38100</xdr:colOff>
      <xdr:row>60</xdr:row>
      <xdr:rowOff>150404</xdr:rowOff>
    </xdr:to>
    <xdr:sp macro="" textlink="">
      <xdr:nvSpPr>
        <xdr:cNvPr id="161" name="フローチャート: 判断 160">
          <a:extLst>
            <a:ext uri="{FF2B5EF4-FFF2-40B4-BE49-F238E27FC236}">
              <a16:creationId xmlns:a16="http://schemas.microsoft.com/office/drawing/2014/main" id="{00000000-0008-0000-0E00-0000A1000000}"/>
            </a:ext>
          </a:extLst>
        </xdr:cNvPr>
        <xdr:cNvSpPr/>
      </xdr:nvSpPr>
      <xdr:spPr>
        <a:xfrm>
          <a:off x="1079500" y="1033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154940</xdr:rowOff>
    </xdr:from>
    <xdr:to>
      <xdr:col>20</xdr:col>
      <xdr:colOff>38100</xdr:colOff>
      <xdr:row>61</xdr:row>
      <xdr:rowOff>85090</xdr:rowOff>
    </xdr:to>
    <xdr:sp macro="" textlink="">
      <xdr:nvSpPr>
        <xdr:cNvPr id="167" name="楕円 166">
          <a:extLst>
            <a:ext uri="{FF2B5EF4-FFF2-40B4-BE49-F238E27FC236}">
              <a16:creationId xmlns:a16="http://schemas.microsoft.com/office/drawing/2014/main" id="{00000000-0008-0000-0E00-0000A7000000}"/>
            </a:ext>
          </a:extLst>
        </xdr:cNvPr>
        <xdr:cNvSpPr/>
      </xdr:nvSpPr>
      <xdr:spPr>
        <a:xfrm>
          <a:off x="3746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101056</xdr:rowOff>
    </xdr:from>
    <xdr:to>
      <xdr:col>10</xdr:col>
      <xdr:colOff>165100</xdr:colOff>
      <xdr:row>61</xdr:row>
      <xdr:rowOff>31206</xdr:rowOff>
    </xdr:to>
    <xdr:sp macro="" textlink="">
      <xdr:nvSpPr>
        <xdr:cNvPr id="168" name="楕円 167">
          <a:extLst>
            <a:ext uri="{FF2B5EF4-FFF2-40B4-BE49-F238E27FC236}">
              <a16:creationId xmlns:a16="http://schemas.microsoft.com/office/drawing/2014/main" id="{00000000-0008-0000-0E00-0000A8000000}"/>
            </a:ext>
          </a:extLst>
        </xdr:cNvPr>
        <xdr:cNvSpPr/>
      </xdr:nvSpPr>
      <xdr:spPr>
        <a:xfrm>
          <a:off x="1968500" y="103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52631</xdr:rowOff>
    </xdr:from>
    <xdr:ext cx="405111" cy="259045"/>
    <xdr:sp macro="" textlink="">
      <xdr:nvSpPr>
        <xdr:cNvPr id="169" name="n_1aveValue【橋りょう・トンネル】&#10;有形固定資産減価償却率">
          <a:extLst>
            <a:ext uri="{FF2B5EF4-FFF2-40B4-BE49-F238E27FC236}">
              <a16:creationId xmlns:a16="http://schemas.microsoft.com/office/drawing/2014/main" id="{00000000-0008-0000-0E00-0000A9000000}"/>
            </a:ext>
          </a:extLst>
        </xdr:cNvPr>
        <xdr:cNvSpPr txBox="1"/>
      </xdr:nvSpPr>
      <xdr:spPr>
        <a:xfrm>
          <a:off x="35820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23240</xdr:rowOff>
    </xdr:from>
    <xdr:ext cx="405111" cy="259045"/>
    <xdr:sp macro="" textlink="">
      <xdr:nvSpPr>
        <xdr:cNvPr id="170" name="n_2aveValue【橋りょう・トンネル】&#10;有形固定資産減価償却率">
          <a:extLst>
            <a:ext uri="{FF2B5EF4-FFF2-40B4-BE49-F238E27FC236}">
              <a16:creationId xmlns:a16="http://schemas.microsoft.com/office/drawing/2014/main" id="{00000000-0008-0000-0E00-0000AA000000}"/>
            </a:ext>
          </a:extLst>
        </xdr:cNvPr>
        <xdr:cNvSpPr txBox="1"/>
      </xdr:nvSpPr>
      <xdr:spPr>
        <a:xfrm>
          <a:off x="2705744" y="1013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2012</xdr:rowOff>
    </xdr:from>
    <xdr:ext cx="405111" cy="259045"/>
    <xdr:sp macro="" textlink="">
      <xdr:nvSpPr>
        <xdr:cNvPr id="171" name="n_3aveValue【橋りょう・トンネル】&#10;有形固定資産減価償却率">
          <a:extLst>
            <a:ext uri="{FF2B5EF4-FFF2-40B4-BE49-F238E27FC236}">
              <a16:creationId xmlns:a16="http://schemas.microsoft.com/office/drawing/2014/main" id="{00000000-0008-0000-0E00-0000AB000000}"/>
            </a:ext>
          </a:extLst>
        </xdr:cNvPr>
        <xdr:cNvSpPr txBox="1"/>
      </xdr:nvSpPr>
      <xdr:spPr>
        <a:xfrm>
          <a:off x="1816744" y="1011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166931</xdr:rowOff>
    </xdr:from>
    <xdr:ext cx="405111" cy="259045"/>
    <xdr:sp macro="" textlink="">
      <xdr:nvSpPr>
        <xdr:cNvPr id="172" name="n_4aveValue【橋りょう・トンネル】&#10;有形固定資産減価償却率">
          <a:extLst>
            <a:ext uri="{FF2B5EF4-FFF2-40B4-BE49-F238E27FC236}">
              <a16:creationId xmlns:a16="http://schemas.microsoft.com/office/drawing/2014/main" id="{00000000-0008-0000-0E00-0000AC000000}"/>
            </a:ext>
          </a:extLst>
        </xdr:cNvPr>
        <xdr:cNvSpPr txBox="1"/>
      </xdr:nvSpPr>
      <xdr:spPr>
        <a:xfrm>
          <a:off x="927744" y="1011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76217</xdr:rowOff>
    </xdr:from>
    <xdr:ext cx="405111" cy="259045"/>
    <xdr:sp macro="" textlink="">
      <xdr:nvSpPr>
        <xdr:cNvPr id="173" name="n_1mainValue【橋りょう・トンネル】&#10;有形固定資産減価償却率">
          <a:extLst>
            <a:ext uri="{FF2B5EF4-FFF2-40B4-BE49-F238E27FC236}">
              <a16:creationId xmlns:a16="http://schemas.microsoft.com/office/drawing/2014/main" id="{00000000-0008-0000-0E00-0000AD000000}"/>
            </a:ext>
          </a:extLst>
        </xdr:cNvPr>
        <xdr:cNvSpPr txBox="1"/>
      </xdr:nvSpPr>
      <xdr:spPr>
        <a:xfrm>
          <a:off x="35820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22333</xdr:rowOff>
    </xdr:from>
    <xdr:ext cx="405111" cy="259045"/>
    <xdr:sp macro="" textlink="">
      <xdr:nvSpPr>
        <xdr:cNvPr id="174" name="n_3mainValue【橋りょう・トンネル】&#10;有形固定資産減価償却率">
          <a:extLst>
            <a:ext uri="{FF2B5EF4-FFF2-40B4-BE49-F238E27FC236}">
              <a16:creationId xmlns:a16="http://schemas.microsoft.com/office/drawing/2014/main" id="{00000000-0008-0000-0E00-0000AE000000}"/>
            </a:ext>
          </a:extLst>
        </xdr:cNvPr>
        <xdr:cNvSpPr txBox="1"/>
      </xdr:nvSpPr>
      <xdr:spPr>
        <a:xfrm>
          <a:off x="1816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a:extLst>
            <a:ext uri="{FF2B5EF4-FFF2-40B4-BE49-F238E27FC236}">
              <a16:creationId xmlns:a16="http://schemas.microsoft.com/office/drawing/2014/main" id="{00000000-0008-0000-0E00-0000A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a:extLst>
            <a:ext uri="{FF2B5EF4-FFF2-40B4-BE49-F238E27FC236}">
              <a16:creationId xmlns:a16="http://schemas.microsoft.com/office/drawing/2014/main" id="{00000000-0008-0000-0E00-0000B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a:extLst>
            <a:ext uri="{FF2B5EF4-FFF2-40B4-BE49-F238E27FC236}">
              <a16:creationId xmlns:a16="http://schemas.microsoft.com/office/drawing/2014/main" id="{00000000-0008-0000-0E00-0000B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a:extLst>
            <a:ext uri="{FF2B5EF4-FFF2-40B4-BE49-F238E27FC236}">
              <a16:creationId xmlns:a16="http://schemas.microsoft.com/office/drawing/2014/main" id="{00000000-0008-0000-0E00-0000B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a:extLst>
            <a:ext uri="{FF2B5EF4-FFF2-40B4-BE49-F238E27FC236}">
              <a16:creationId xmlns:a16="http://schemas.microsoft.com/office/drawing/2014/main" id="{00000000-0008-0000-0E00-0000B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a:extLst>
            <a:ext uri="{FF2B5EF4-FFF2-40B4-BE49-F238E27FC236}">
              <a16:creationId xmlns:a16="http://schemas.microsoft.com/office/drawing/2014/main" id="{00000000-0008-0000-0E00-0000B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a:extLst>
            <a:ext uri="{FF2B5EF4-FFF2-40B4-BE49-F238E27FC236}">
              <a16:creationId xmlns:a16="http://schemas.microsoft.com/office/drawing/2014/main" id="{00000000-0008-0000-0E00-0000B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a:extLst>
            <a:ext uri="{FF2B5EF4-FFF2-40B4-BE49-F238E27FC236}">
              <a16:creationId xmlns:a16="http://schemas.microsoft.com/office/drawing/2014/main" id="{00000000-0008-0000-0E00-0000B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a:extLst>
            <a:ext uri="{FF2B5EF4-FFF2-40B4-BE49-F238E27FC236}">
              <a16:creationId xmlns:a16="http://schemas.microsoft.com/office/drawing/2014/main" id="{00000000-0008-0000-0E00-0000B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5" name="直線コネクタ 184">
          <a:extLst>
            <a:ext uri="{FF2B5EF4-FFF2-40B4-BE49-F238E27FC236}">
              <a16:creationId xmlns:a16="http://schemas.microsoft.com/office/drawing/2014/main" id="{00000000-0008-0000-0E00-0000B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7" name="直線コネクタ 186">
          <a:extLst>
            <a:ext uri="{FF2B5EF4-FFF2-40B4-BE49-F238E27FC236}">
              <a16:creationId xmlns:a16="http://schemas.microsoft.com/office/drawing/2014/main" id="{00000000-0008-0000-0E00-0000B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9" name="直線コネクタ 188">
          <a:extLst>
            <a:ext uri="{FF2B5EF4-FFF2-40B4-BE49-F238E27FC236}">
              <a16:creationId xmlns:a16="http://schemas.microsoft.com/office/drawing/2014/main" id="{00000000-0008-0000-0E00-0000B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0" name="テキスト ボックス 189">
          <a:extLst>
            <a:ext uri="{FF2B5EF4-FFF2-40B4-BE49-F238E27FC236}">
              <a16:creationId xmlns:a16="http://schemas.microsoft.com/office/drawing/2014/main" id="{00000000-0008-0000-0E00-0000BE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2" name="テキスト ボックス 191">
          <a:extLst>
            <a:ext uri="{FF2B5EF4-FFF2-40B4-BE49-F238E27FC236}">
              <a16:creationId xmlns:a16="http://schemas.microsoft.com/office/drawing/2014/main" id="{00000000-0008-0000-0E00-0000C0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94" name="テキスト ボックス 193">
          <a:extLst>
            <a:ext uri="{FF2B5EF4-FFF2-40B4-BE49-F238E27FC236}">
              <a16:creationId xmlns:a16="http://schemas.microsoft.com/office/drawing/2014/main" id="{00000000-0008-0000-0E00-0000C2000000}"/>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6" name="テキスト ボックス 195">
          <a:extLst>
            <a:ext uri="{FF2B5EF4-FFF2-40B4-BE49-F238E27FC236}">
              <a16:creationId xmlns:a16="http://schemas.microsoft.com/office/drawing/2014/main" id="{00000000-0008-0000-0E00-0000C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a:extLst>
            <a:ext uri="{FF2B5EF4-FFF2-40B4-BE49-F238E27FC236}">
              <a16:creationId xmlns:a16="http://schemas.microsoft.com/office/drawing/2014/main" id="{00000000-0008-0000-0E00-0000C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150630</xdr:rowOff>
    </xdr:from>
    <xdr:to>
      <xdr:col>54</xdr:col>
      <xdr:colOff>189865</xdr:colOff>
      <xdr:row>64</xdr:row>
      <xdr:rowOff>68025</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flipV="1">
          <a:off x="10476865" y="9580380"/>
          <a:ext cx="0" cy="1460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71852</xdr:rowOff>
    </xdr:from>
    <xdr:ext cx="469744" cy="259045"/>
    <xdr:sp macro="" textlink="">
      <xdr:nvSpPr>
        <xdr:cNvPr id="199" name="【橋りょう・トンネル】&#10;一人当たり有形固定資産（償却資産）額最小値テキスト">
          <a:extLst>
            <a:ext uri="{FF2B5EF4-FFF2-40B4-BE49-F238E27FC236}">
              <a16:creationId xmlns:a16="http://schemas.microsoft.com/office/drawing/2014/main" id="{00000000-0008-0000-0E00-0000C7000000}"/>
            </a:ext>
          </a:extLst>
        </xdr:cNvPr>
        <xdr:cNvSpPr txBox="1"/>
      </xdr:nvSpPr>
      <xdr:spPr>
        <a:xfrm>
          <a:off x="10515600" y="1104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68025</xdr:rowOff>
    </xdr:from>
    <xdr:to>
      <xdr:col>55</xdr:col>
      <xdr:colOff>88900</xdr:colOff>
      <xdr:row>64</xdr:row>
      <xdr:rowOff>68025</xdr:rowOff>
    </xdr:to>
    <xdr:cxnSp macro="">
      <xdr:nvCxnSpPr>
        <xdr:cNvPr id="200" name="直線コネクタ 199">
          <a:extLst>
            <a:ext uri="{FF2B5EF4-FFF2-40B4-BE49-F238E27FC236}">
              <a16:creationId xmlns:a16="http://schemas.microsoft.com/office/drawing/2014/main" id="{00000000-0008-0000-0E00-0000C8000000}"/>
            </a:ext>
          </a:extLst>
        </xdr:cNvPr>
        <xdr:cNvCxnSpPr/>
      </xdr:nvCxnSpPr>
      <xdr:spPr>
        <a:xfrm>
          <a:off x="10388600" y="11040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97307</xdr:rowOff>
    </xdr:from>
    <xdr:ext cx="599010" cy="259045"/>
    <xdr:sp macro="" textlink="">
      <xdr:nvSpPr>
        <xdr:cNvPr id="201" name="【橋りょう・トンネル】&#10;一人当たり有形固定資産（償却資産）額最大値テキスト">
          <a:extLst>
            <a:ext uri="{FF2B5EF4-FFF2-40B4-BE49-F238E27FC236}">
              <a16:creationId xmlns:a16="http://schemas.microsoft.com/office/drawing/2014/main" id="{00000000-0008-0000-0E00-0000C9000000}"/>
            </a:ext>
          </a:extLst>
        </xdr:cNvPr>
        <xdr:cNvSpPr txBox="1"/>
      </xdr:nvSpPr>
      <xdr:spPr>
        <a:xfrm>
          <a:off x="10515600" y="935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150630</xdr:rowOff>
    </xdr:from>
    <xdr:to>
      <xdr:col>55</xdr:col>
      <xdr:colOff>88900</xdr:colOff>
      <xdr:row>55</xdr:row>
      <xdr:rowOff>150630</xdr:rowOff>
    </xdr:to>
    <xdr:cxnSp macro="">
      <xdr:nvCxnSpPr>
        <xdr:cNvPr id="202" name="直線コネクタ 201">
          <a:extLst>
            <a:ext uri="{FF2B5EF4-FFF2-40B4-BE49-F238E27FC236}">
              <a16:creationId xmlns:a16="http://schemas.microsoft.com/office/drawing/2014/main" id="{00000000-0008-0000-0E00-0000CA000000}"/>
            </a:ext>
          </a:extLst>
        </xdr:cNvPr>
        <xdr:cNvCxnSpPr/>
      </xdr:nvCxnSpPr>
      <xdr:spPr>
        <a:xfrm>
          <a:off x="10388600" y="958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165190</xdr:rowOff>
    </xdr:from>
    <xdr:ext cx="599010" cy="259045"/>
    <xdr:sp macro="" textlink="">
      <xdr:nvSpPr>
        <xdr:cNvPr id="203" name="【橋りょう・トンネル】&#10;一人当たり有形固定資産（償却資産）額平均値テキスト">
          <a:extLst>
            <a:ext uri="{FF2B5EF4-FFF2-40B4-BE49-F238E27FC236}">
              <a16:creationId xmlns:a16="http://schemas.microsoft.com/office/drawing/2014/main" id="{00000000-0008-0000-0E00-0000CB000000}"/>
            </a:ext>
          </a:extLst>
        </xdr:cNvPr>
        <xdr:cNvSpPr txBox="1"/>
      </xdr:nvSpPr>
      <xdr:spPr>
        <a:xfrm>
          <a:off x="10515600" y="10452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15313</xdr:rowOff>
    </xdr:from>
    <xdr:to>
      <xdr:col>55</xdr:col>
      <xdr:colOff>50800</xdr:colOff>
      <xdr:row>61</xdr:row>
      <xdr:rowOff>116913</xdr:rowOff>
    </xdr:to>
    <xdr:sp macro="" textlink="">
      <xdr:nvSpPr>
        <xdr:cNvPr id="204" name="フローチャート: 判断 203">
          <a:extLst>
            <a:ext uri="{FF2B5EF4-FFF2-40B4-BE49-F238E27FC236}">
              <a16:creationId xmlns:a16="http://schemas.microsoft.com/office/drawing/2014/main" id="{00000000-0008-0000-0E00-0000CC000000}"/>
            </a:ext>
          </a:extLst>
        </xdr:cNvPr>
        <xdr:cNvSpPr/>
      </xdr:nvSpPr>
      <xdr:spPr>
        <a:xfrm>
          <a:off x="10426700" y="1047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12656</xdr:rowOff>
    </xdr:from>
    <xdr:to>
      <xdr:col>50</xdr:col>
      <xdr:colOff>165100</xdr:colOff>
      <xdr:row>61</xdr:row>
      <xdr:rowOff>114256</xdr:rowOff>
    </xdr:to>
    <xdr:sp macro="" textlink="">
      <xdr:nvSpPr>
        <xdr:cNvPr id="205" name="フローチャート: 判断 204">
          <a:extLst>
            <a:ext uri="{FF2B5EF4-FFF2-40B4-BE49-F238E27FC236}">
              <a16:creationId xmlns:a16="http://schemas.microsoft.com/office/drawing/2014/main" id="{00000000-0008-0000-0E00-0000CD000000}"/>
            </a:ext>
          </a:extLst>
        </xdr:cNvPr>
        <xdr:cNvSpPr/>
      </xdr:nvSpPr>
      <xdr:spPr>
        <a:xfrm>
          <a:off x="9588500" y="1047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13467</xdr:rowOff>
    </xdr:from>
    <xdr:to>
      <xdr:col>46</xdr:col>
      <xdr:colOff>38100</xdr:colOff>
      <xdr:row>61</xdr:row>
      <xdr:rowOff>115067</xdr:rowOff>
    </xdr:to>
    <xdr:sp macro="" textlink="">
      <xdr:nvSpPr>
        <xdr:cNvPr id="206" name="フローチャート: 判断 205">
          <a:extLst>
            <a:ext uri="{FF2B5EF4-FFF2-40B4-BE49-F238E27FC236}">
              <a16:creationId xmlns:a16="http://schemas.microsoft.com/office/drawing/2014/main" id="{00000000-0008-0000-0E00-0000CE000000}"/>
            </a:ext>
          </a:extLst>
        </xdr:cNvPr>
        <xdr:cNvSpPr/>
      </xdr:nvSpPr>
      <xdr:spPr>
        <a:xfrm>
          <a:off x="8699500" y="1047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163792</xdr:rowOff>
    </xdr:from>
    <xdr:to>
      <xdr:col>41</xdr:col>
      <xdr:colOff>101600</xdr:colOff>
      <xdr:row>61</xdr:row>
      <xdr:rowOff>93942</xdr:rowOff>
    </xdr:to>
    <xdr:sp macro="" textlink="">
      <xdr:nvSpPr>
        <xdr:cNvPr id="207" name="フローチャート: 判断 206">
          <a:extLst>
            <a:ext uri="{FF2B5EF4-FFF2-40B4-BE49-F238E27FC236}">
              <a16:creationId xmlns:a16="http://schemas.microsoft.com/office/drawing/2014/main" id="{00000000-0008-0000-0E00-0000CF000000}"/>
            </a:ext>
          </a:extLst>
        </xdr:cNvPr>
        <xdr:cNvSpPr/>
      </xdr:nvSpPr>
      <xdr:spPr>
        <a:xfrm>
          <a:off x="7810500" y="1045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54308</xdr:rowOff>
    </xdr:from>
    <xdr:to>
      <xdr:col>36</xdr:col>
      <xdr:colOff>165100</xdr:colOff>
      <xdr:row>61</xdr:row>
      <xdr:rowOff>155908</xdr:rowOff>
    </xdr:to>
    <xdr:sp macro="" textlink="">
      <xdr:nvSpPr>
        <xdr:cNvPr id="208" name="フローチャート: 判断 207">
          <a:extLst>
            <a:ext uri="{FF2B5EF4-FFF2-40B4-BE49-F238E27FC236}">
              <a16:creationId xmlns:a16="http://schemas.microsoft.com/office/drawing/2014/main" id="{00000000-0008-0000-0E00-0000D0000000}"/>
            </a:ext>
          </a:extLst>
        </xdr:cNvPr>
        <xdr:cNvSpPr/>
      </xdr:nvSpPr>
      <xdr:spPr>
        <a:xfrm>
          <a:off x="6921500" y="1051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00000000-0008-0000-0E00-0000D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00000000-0008-0000-0E00-0000D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00000000-0008-0000-0E00-0000D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00000000-0008-0000-0E00-0000D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00000000-0008-0000-0E00-0000D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14444</xdr:rowOff>
    </xdr:from>
    <xdr:to>
      <xdr:col>50</xdr:col>
      <xdr:colOff>165100</xdr:colOff>
      <xdr:row>63</xdr:row>
      <xdr:rowOff>116044</xdr:rowOff>
    </xdr:to>
    <xdr:sp macro="" textlink="">
      <xdr:nvSpPr>
        <xdr:cNvPr id="214" name="楕円 213">
          <a:extLst>
            <a:ext uri="{FF2B5EF4-FFF2-40B4-BE49-F238E27FC236}">
              <a16:creationId xmlns:a16="http://schemas.microsoft.com/office/drawing/2014/main" id="{00000000-0008-0000-0E00-0000D6000000}"/>
            </a:ext>
          </a:extLst>
        </xdr:cNvPr>
        <xdr:cNvSpPr/>
      </xdr:nvSpPr>
      <xdr:spPr>
        <a:xfrm>
          <a:off x="9588500" y="1081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17304</xdr:rowOff>
    </xdr:from>
    <xdr:to>
      <xdr:col>41</xdr:col>
      <xdr:colOff>101600</xdr:colOff>
      <xdr:row>63</xdr:row>
      <xdr:rowOff>118904</xdr:rowOff>
    </xdr:to>
    <xdr:sp macro="" textlink="">
      <xdr:nvSpPr>
        <xdr:cNvPr id="215" name="楕円 214">
          <a:extLst>
            <a:ext uri="{FF2B5EF4-FFF2-40B4-BE49-F238E27FC236}">
              <a16:creationId xmlns:a16="http://schemas.microsoft.com/office/drawing/2014/main" id="{00000000-0008-0000-0E00-0000D7000000}"/>
            </a:ext>
          </a:extLst>
        </xdr:cNvPr>
        <xdr:cNvSpPr/>
      </xdr:nvSpPr>
      <xdr:spPr>
        <a:xfrm>
          <a:off x="7810500" y="1081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59</xdr:row>
      <xdr:rowOff>130783</xdr:rowOff>
    </xdr:from>
    <xdr:ext cx="599010" cy="259045"/>
    <xdr:sp macro="" textlink="">
      <xdr:nvSpPr>
        <xdr:cNvPr id="216" name="n_1aveValue【橋りょう・トンネル】&#10;一人当たり有形固定資産（償却資産）額">
          <a:extLst>
            <a:ext uri="{FF2B5EF4-FFF2-40B4-BE49-F238E27FC236}">
              <a16:creationId xmlns:a16="http://schemas.microsoft.com/office/drawing/2014/main" id="{00000000-0008-0000-0E00-0000D8000000}"/>
            </a:ext>
          </a:extLst>
        </xdr:cNvPr>
        <xdr:cNvSpPr txBox="1"/>
      </xdr:nvSpPr>
      <xdr:spPr>
        <a:xfrm>
          <a:off x="9327095" y="10246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131594</xdr:rowOff>
    </xdr:from>
    <xdr:ext cx="599010" cy="259045"/>
    <xdr:sp macro="" textlink="">
      <xdr:nvSpPr>
        <xdr:cNvPr id="217" name="n_2aveValue【橋りょう・トンネル】&#10;一人当たり有形固定資産（償却資産）額">
          <a:extLst>
            <a:ext uri="{FF2B5EF4-FFF2-40B4-BE49-F238E27FC236}">
              <a16:creationId xmlns:a16="http://schemas.microsoft.com/office/drawing/2014/main" id="{00000000-0008-0000-0E00-0000D9000000}"/>
            </a:ext>
          </a:extLst>
        </xdr:cNvPr>
        <xdr:cNvSpPr txBox="1"/>
      </xdr:nvSpPr>
      <xdr:spPr>
        <a:xfrm>
          <a:off x="8450795" y="10247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110469</xdr:rowOff>
    </xdr:from>
    <xdr:ext cx="599010" cy="259045"/>
    <xdr:sp macro="" textlink="">
      <xdr:nvSpPr>
        <xdr:cNvPr id="218" name="n_3aveValue【橋りょう・トンネル】&#10;一人当たり有形固定資産（償却資産）額">
          <a:extLst>
            <a:ext uri="{FF2B5EF4-FFF2-40B4-BE49-F238E27FC236}">
              <a16:creationId xmlns:a16="http://schemas.microsoft.com/office/drawing/2014/main" id="{00000000-0008-0000-0E00-0000DA000000}"/>
            </a:ext>
          </a:extLst>
        </xdr:cNvPr>
        <xdr:cNvSpPr txBox="1"/>
      </xdr:nvSpPr>
      <xdr:spPr>
        <a:xfrm>
          <a:off x="7561795" y="1022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985</xdr:rowOff>
    </xdr:from>
    <xdr:ext cx="599010" cy="259045"/>
    <xdr:sp macro="" textlink="">
      <xdr:nvSpPr>
        <xdr:cNvPr id="219" name="n_4aveValue【橋りょう・トンネル】&#10;一人当たり有形固定資産（償却資産）額">
          <a:extLst>
            <a:ext uri="{FF2B5EF4-FFF2-40B4-BE49-F238E27FC236}">
              <a16:creationId xmlns:a16="http://schemas.microsoft.com/office/drawing/2014/main" id="{00000000-0008-0000-0E00-0000DB000000}"/>
            </a:ext>
          </a:extLst>
        </xdr:cNvPr>
        <xdr:cNvSpPr txBox="1"/>
      </xdr:nvSpPr>
      <xdr:spPr>
        <a:xfrm>
          <a:off x="6672795" y="10287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107171</xdr:rowOff>
    </xdr:from>
    <xdr:ext cx="534377" cy="259045"/>
    <xdr:sp macro="" textlink="">
      <xdr:nvSpPr>
        <xdr:cNvPr id="220" name="n_1mainValue【橋りょう・トンネル】&#10;一人当たり有形固定資産（償却資産）額">
          <a:extLst>
            <a:ext uri="{FF2B5EF4-FFF2-40B4-BE49-F238E27FC236}">
              <a16:creationId xmlns:a16="http://schemas.microsoft.com/office/drawing/2014/main" id="{00000000-0008-0000-0E00-0000DC000000}"/>
            </a:ext>
          </a:extLst>
        </xdr:cNvPr>
        <xdr:cNvSpPr txBox="1"/>
      </xdr:nvSpPr>
      <xdr:spPr>
        <a:xfrm>
          <a:off x="9359411" y="1090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110031</xdr:rowOff>
    </xdr:from>
    <xdr:ext cx="534377" cy="259045"/>
    <xdr:sp macro="" textlink="">
      <xdr:nvSpPr>
        <xdr:cNvPr id="221" name="n_3mainValue【橋りょう・トンネル】&#10;一人当たり有形固定資産（償却資産）額">
          <a:extLst>
            <a:ext uri="{FF2B5EF4-FFF2-40B4-BE49-F238E27FC236}">
              <a16:creationId xmlns:a16="http://schemas.microsoft.com/office/drawing/2014/main" id="{00000000-0008-0000-0E00-0000DD000000}"/>
            </a:ext>
          </a:extLst>
        </xdr:cNvPr>
        <xdr:cNvSpPr txBox="1"/>
      </xdr:nvSpPr>
      <xdr:spPr>
        <a:xfrm>
          <a:off x="7594111" y="1091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a:extLst>
            <a:ext uri="{FF2B5EF4-FFF2-40B4-BE49-F238E27FC236}">
              <a16:creationId xmlns:a16="http://schemas.microsoft.com/office/drawing/2014/main" id="{00000000-0008-0000-0E00-0000DE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a:extLst>
            <a:ext uri="{FF2B5EF4-FFF2-40B4-BE49-F238E27FC236}">
              <a16:creationId xmlns:a16="http://schemas.microsoft.com/office/drawing/2014/main" id="{00000000-0008-0000-0E00-0000DF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a:extLst>
            <a:ext uri="{FF2B5EF4-FFF2-40B4-BE49-F238E27FC236}">
              <a16:creationId xmlns:a16="http://schemas.microsoft.com/office/drawing/2014/main" id="{00000000-0008-0000-0E00-0000E0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a:extLst>
            <a:ext uri="{FF2B5EF4-FFF2-40B4-BE49-F238E27FC236}">
              <a16:creationId xmlns:a16="http://schemas.microsoft.com/office/drawing/2014/main" id="{00000000-0008-0000-0E00-0000E1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a:extLst>
            <a:ext uri="{FF2B5EF4-FFF2-40B4-BE49-F238E27FC236}">
              <a16:creationId xmlns:a16="http://schemas.microsoft.com/office/drawing/2014/main" id="{00000000-0008-0000-0E00-0000E2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a:extLst>
            <a:ext uri="{FF2B5EF4-FFF2-40B4-BE49-F238E27FC236}">
              <a16:creationId xmlns:a16="http://schemas.microsoft.com/office/drawing/2014/main" id="{00000000-0008-0000-0E00-0000E3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a:extLst>
            <a:ext uri="{FF2B5EF4-FFF2-40B4-BE49-F238E27FC236}">
              <a16:creationId xmlns:a16="http://schemas.microsoft.com/office/drawing/2014/main" id="{00000000-0008-0000-0E00-0000E4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a:extLst>
            <a:ext uri="{FF2B5EF4-FFF2-40B4-BE49-F238E27FC236}">
              <a16:creationId xmlns:a16="http://schemas.microsoft.com/office/drawing/2014/main" id="{00000000-0008-0000-0E00-0000E5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a:extLst>
            <a:ext uri="{FF2B5EF4-FFF2-40B4-BE49-F238E27FC236}">
              <a16:creationId xmlns:a16="http://schemas.microsoft.com/office/drawing/2014/main" id="{00000000-0008-0000-0E00-0000E6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32" name="テキスト ボックス 231">
          <a:extLst>
            <a:ext uri="{FF2B5EF4-FFF2-40B4-BE49-F238E27FC236}">
              <a16:creationId xmlns:a16="http://schemas.microsoft.com/office/drawing/2014/main" id="{00000000-0008-0000-0E00-0000E8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34" name="テキスト ボックス 233">
          <a:extLst>
            <a:ext uri="{FF2B5EF4-FFF2-40B4-BE49-F238E27FC236}">
              <a16:creationId xmlns:a16="http://schemas.microsoft.com/office/drawing/2014/main" id="{00000000-0008-0000-0E00-0000EA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5" name="直線コネクタ 234">
          <a:extLst>
            <a:ext uri="{FF2B5EF4-FFF2-40B4-BE49-F238E27FC236}">
              <a16:creationId xmlns:a16="http://schemas.microsoft.com/office/drawing/2014/main" id="{00000000-0008-0000-0E00-0000EB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6" name="テキスト ボックス 235">
          <a:extLst>
            <a:ext uri="{FF2B5EF4-FFF2-40B4-BE49-F238E27FC236}">
              <a16:creationId xmlns:a16="http://schemas.microsoft.com/office/drawing/2014/main" id="{00000000-0008-0000-0E00-0000EC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7" name="直線コネクタ 236">
          <a:extLst>
            <a:ext uri="{FF2B5EF4-FFF2-40B4-BE49-F238E27FC236}">
              <a16:creationId xmlns:a16="http://schemas.microsoft.com/office/drawing/2014/main" id="{00000000-0008-0000-0E00-0000ED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8" name="テキスト ボックス 237">
          <a:extLst>
            <a:ext uri="{FF2B5EF4-FFF2-40B4-BE49-F238E27FC236}">
              <a16:creationId xmlns:a16="http://schemas.microsoft.com/office/drawing/2014/main" id="{00000000-0008-0000-0E00-0000EE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9" name="直線コネクタ 238">
          <a:extLst>
            <a:ext uri="{FF2B5EF4-FFF2-40B4-BE49-F238E27FC236}">
              <a16:creationId xmlns:a16="http://schemas.microsoft.com/office/drawing/2014/main" id="{00000000-0008-0000-0E00-0000EF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1" name="直線コネクタ 240">
          <a:extLst>
            <a:ext uri="{FF2B5EF4-FFF2-40B4-BE49-F238E27FC236}">
              <a16:creationId xmlns:a16="http://schemas.microsoft.com/office/drawing/2014/main" id="{00000000-0008-0000-0E00-0000F1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a:extLst>
            <a:ext uri="{FF2B5EF4-FFF2-40B4-BE49-F238E27FC236}">
              <a16:creationId xmlns:a16="http://schemas.microsoft.com/office/drawing/2014/main" id="{00000000-0008-0000-0E00-0000F3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公営住宅】&#10;有形固定資産減価償却率グラフ枠">
          <a:extLst>
            <a:ext uri="{FF2B5EF4-FFF2-40B4-BE49-F238E27FC236}">
              <a16:creationId xmlns:a16="http://schemas.microsoft.com/office/drawing/2014/main" id="{00000000-0008-0000-0E00-0000F5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55245</xdr:rowOff>
    </xdr:from>
    <xdr:to>
      <xdr:col>24</xdr:col>
      <xdr:colOff>62865</xdr:colOff>
      <xdr:row>86</xdr:row>
      <xdr:rowOff>36195</xdr:rowOff>
    </xdr:to>
    <xdr:cxnSp macro="">
      <xdr:nvCxnSpPr>
        <xdr:cNvPr id="246" name="直線コネクタ 245">
          <a:extLst>
            <a:ext uri="{FF2B5EF4-FFF2-40B4-BE49-F238E27FC236}">
              <a16:creationId xmlns:a16="http://schemas.microsoft.com/office/drawing/2014/main" id="{00000000-0008-0000-0E00-0000F6000000}"/>
            </a:ext>
          </a:extLst>
        </xdr:cNvPr>
        <xdr:cNvCxnSpPr/>
      </xdr:nvCxnSpPr>
      <xdr:spPr>
        <a:xfrm flipV="1">
          <a:off x="4634865" y="1342834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40022</xdr:rowOff>
    </xdr:from>
    <xdr:ext cx="405111" cy="259045"/>
    <xdr:sp macro="" textlink="">
      <xdr:nvSpPr>
        <xdr:cNvPr id="247" name="【公営住宅】&#10;有形固定資産減価償却率最小値テキスト">
          <a:extLst>
            <a:ext uri="{FF2B5EF4-FFF2-40B4-BE49-F238E27FC236}">
              <a16:creationId xmlns:a16="http://schemas.microsoft.com/office/drawing/2014/main" id="{00000000-0008-0000-0E00-0000F7000000}"/>
            </a:ext>
          </a:extLst>
        </xdr:cNvPr>
        <xdr:cNvSpPr txBox="1"/>
      </xdr:nvSpPr>
      <xdr:spPr>
        <a:xfrm>
          <a:off x="4673600" y="1478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36195</xdr:rowOff>
    </xdr:from>
    <xdr:to>
      <xdr:col>24</xdr:col>
      <xdr:colOff>152400</xdr:colOff>
      <xdr:row>86</xdr:row>
      <xdr:rowOff>36195</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a:off x="4546600" y="1478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1922</xdr:rowOff>
    </xdr:from>
    <xdr:ext cx="405111" cy="259045"/>
    <xdr:sp macro="" textlink="">
      <xdr:nvSpPr>
        <xdr:cNvPr id="249" name="【公営住宅】&#10;有形固定資産減価償却率最大値テキスト">
          <a:extLst>
            <a:ext uri="{FF2B5EF4-FFF2-40B4-BE49-F238E27FC236}">
              <a16:creationId xmlns:a16="http://schemas.microsoft.com/office/drawing/2014/main" id="{00000000-0008-0000-0E00-0000F9000000}"/>
            </a:ext>
          </a:extLst>
        </xdr:cNvPr>
        <xdr:cNvSpPr txBox="1"/>
      </xdr:nvSpPr>
      <xdr:spPr>
        <a:xfrm>
          <a:off x="4673600" y="1320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55245</xdr:rowOff>
    </xdr:from>
    <xdr:to>
      <xdr:col>24</xdr:col>
      <xdr:colOff>152400</xdr:colOff>
      <xdr:row>78</xdr:row>
      <xdr:rowOff>55245</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a:off x="4546600" y="1342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11447</xdr:rowOff>
    </xdr:from>
    <xdr:ext cx="405111" cy="259045"/>
    <xdr:sp macro="" textlink="">
      <xdr:nvSpPr>
        <xdr:cNvPr id="251" name="【公営住宅】&#10;有形固定資産減価償却率平均値テキスト">
          <a:extLst>
            <a:ext uri="{FF2B5EF4-FFF2-40B4-BE49-F238E27FC236}">
              <a16:creationId xmlns:a16="http://schemas.microsoft.com/office/drawing/2014/main" id="{00000000-0008-0000-0E00-0000FB000000}"/>
            </a:ext>
          </a:extLst>
        </xdr:cNvPr>
        <xdr:cNvSpPr txBox="1"/>
      </xdr:nvSpPr>
      <xdr:spPr>
        <a:xfrm>
          <a:off x="4673600" y="1424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33020</xdr:rowOff>
    </xdr:from>
    <xdr:to>
      <xdr:col>24</xdr:col>
      <xdr:colOff>114300</xdr:colOff>
      <xdr:row>83</xdr:row>
      <xdr:rowOff>134620</xdr:rowOff>
    </xdr:to>
    <xdr:sp macro="" textlink="">
      <xdr:nvSpPr>
        <xdr:cNvPr id="252" name="フローチャート: 判断 251">
          <a:extLst>
            <a:ext uri="{FF2B5EF4-FFF2-40B4-BE49-F238E27FC236}">
              <a16:creationId xmlns:a16="http://schemas.microsoft.com/office/drawing/2014/main" id="{00000000-0008-0000-0E00-0000FC000000}"/>
            </a:ext>
          </a:extLst>
        </xdr:cNvPr>
        <xdr:cNvSpPr/>
      </xdr:nvSpPr>
      <xdr:spPr>
        <a:xfrm>
          <a:off x="45847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65405</xdr:rowOff>
    </xdr:from>
    <xdr:to>
      <xdr:col>20</xdr:col>
      <xdr:colOff>38100</xdr:colOff>
      <xdr:row>83</xdr:row>
      <xdr:rowOff>167005</xdr:rowOff>
    </xdr:to>
    <xdr:sp macro="" textlink="">
      <xdr:nvSpPr>
        <xdr:cNvPr id="253" name="フローチャート: 判断 252">
          <a:extLst>
            <a:ext uri="{FF2B5EF4-FFF2-40B4-BE49-F238E27FC236}">
              <a16:creationId xmlns:a16="http://schemas.microsoft.com/office/drawing/2014/main" id="{00000000-0008-0000-0E00-0000FD000000}"/>
            </a:ext>
          </a:extLst>
        </xdr:cNvPr>
        <xdr:cNvSpPr/>
      </xdr:nvSpPr>
      <xdr:spPr>
        <a:xfrm>
          <a:off x="3746500" y="1429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48261</xdr:rowOff>
    </xdr:from>
    <xdr:to>
      <xdr:col>15</xdr:col>
      <xdr:colOff>101600</xdr:colOff>
      <xdr:row>83</xdr:row>
      <xdr:rowOff>149861</xdr:rowOff>
    </xdr:to>
    <xdr:sp macro="" textlink="">
      <xdr:nvSpPr>
        <xdr:cNvPr id="254" name="フローチャート: 判断 253">
          <a:extLst>
            <a:ext uri="{FF2B5EF4-FFF2-40B4-BE49-F238E27FC236}">
              <a16:creationId xmlns:a16="http://schemas.microsoft.com/office/drawing/2014/main" id="{00000000-0008-0000-0E00-0000FE000000}"/>
            </a:ext>
          </a:extLst>
        </xdr:cNvPr>
        <xdr:cNvSpPr/>
      </xdr:nvSpPr>
      <xdr:spPr>
        <a:xfrm>
          <a:off x="2857500" y="142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17780</xdr:rowOff>
    </xdr:from>
    <xdr:to>
      <xdr:col>10</xdr:col>
      <xdr:colOff>165100</xdr:colOff>
      <xdr:row>83</xdr:row>
      <xdr:rowOff>119380</xdr:rowOff>
    </xdr:to>
    <xdr:sp macro="" textlink="">
      <xdr:nvSpPr>
        <xdr:cNvPr id="255" name="フローチャート: 判断 254">
          <a:extLst>
            <a:ext uri="{FF2B5EF4-FFF2-40B4-BE49-F238E27FC236}">
              <a16:creationId xmlns:a16="http://schemas.microsoft.com/office/drawing/2014/main" id="{00000000-0008-0000-0E00-0000FF000000}"/>
            </a:ext>
          </a:extLst>
        </xdr:cNvPr>
        <xdr:cNvSpPr/>
      </xdr:nvSpPr>
      <xdr:spPr>
        <a:xfrm>
          <a:off x="19685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160655</xdr:rowOff>
    </xdr:from>
    <xdr:to>
      <xdr:col>6</xdr:col>
      <xdr:colOff>38100</xdr:colOff>
      <xdr:row>83</xdr:row>
      <xdr:rowOff>90805</xdr:rowOff>
    </xdr:to>
    <xdr:sp macro="" textlink="">
      <xdr:nvSpPr>
        <xdr:cNvPr id="256" name="フローチャート: 判断 255">
          <a:extLst>
            <a:ext uri="{FF2B5EF4-FFF2-40B4-BE49-F238E27FC236}">
              <a16:creationId xmlns:a16="http://schemas.microsoft.com/office/drawing/2014/main" id="{00000000-0008-0000-0E00-000000010000}"/>
            </a:ext>
          </a:extLst>
        </xdr:cNvPr>
        <xdr:cNvSpPr/>
      </xdr:nvSpPr>
      <xdr:spPr>
        <a:xfrm>
          <a:off x="1079500" y="1421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0000000-0008-0000-0E00-000001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E00-000002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E00-000003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0000000-0008-0000-0E00-000004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00000000-0008-0000-0E00-000005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101600</xdr:rowOff>
    </xdr:from>
    <xdr:to>
      <xdr:col>20</xdr:col>
      <xdr:colOff>38100</xdr:colOff>
      <xdr:row>86</xdr:row>
      <xdr:rowOff>31750</xdr:rowOff>
    </xdr:to>
    <xdr:sp macro="" textlink="">
      <xdr:nvSpPr>
        <xdr:cNvPr id="262" name="楕円 261">
          <a:extLst>
            <a:ext uri="{FF2B5EF4-FFF2-40B4-BE49-F238E27FC236}">
              <a16:creationId xmlns:a16="http://schemas.microsoft.com/office/drawing/2014/main" id="{00000000-0008-0000-0E00-000006010000}"/>
            </a:ext>
          </a:extLst>
        </xdr:cNvPr>
        <xdr:cNvSpPr/>
      </xdr:nvSpPr>
      <xdr:spPr>
        <a:xfrm>
          <a:off x="3746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40639</xdr:rowOff>
    </xdr:from>
    <xdr:to>
      <xdr:col>10</xdr:col>
      <xdr:colOff>165100</xdr:colOff>
      <xdr:row>82</xdr:row>
      <xdr:rowOff>142239</xdr:rowOff>
    </xdr:to>
    <xdr:sp macro="" textlink="">
      <xdr:nvSpPr>
        <xdr:cNvPr id="263" name="楕円 262">
          <a:extLst>
            <a:ext uri="{FF2B5EF4-FFF2-40B4-BE49-F238E27FC236}">
              <a16:creationId xmlns:a16="http://schemas.microsoft.com/office/drawing/2014/main" id="{00000000-0008-0000-0E00-000007010000}"/>
            </a:ext>
          </a:extLst>
        </xdr:cNvPr>
        <xdr:cNvSpPr/>
      </xdr:nvSpPr>
      <xdr:spPr>
        <a:xfrm>
          <a:off x="19685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12082</xdr:rowOff>
    </xdr:from>
    <xdr:ext cx="405111" cy="259045"/>
    <xdr:sp macro="" textlink="">
      <xdr:nvSpPr>
        <xdr:cNvPr id="264" name="n_1aveValue【公営住宅】&#10;有形固定資産減価償却率">
          <a:extLst>
            <a:ext uri="{FF2B5EF4-FFF2-40B4-BE49-F238E27FC236}">
              <a16:creationId xmlns:a16="http://schemas.microsoft.com/office/drawing/2014/main" id="{00000000-0008-0000-0E00-000008010000}"/>
            </a:ext>
          </a:extLst>
        </xdr:cNvPr>
        <xdr:cNvSpPr txBox="1"/>
      </xdr:nvSpPr>
      <xdr:spPr>
        <a:xfrm>
          <a:off x="3582044" y="1407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166388</xdr:rowOff>
    </xdr:from>
    <xdr:ext cx="405111" cy="259045"/>
    <xdr:sp macro="" textlink="">
      <xdr:nvSpPr>
        <xdr:cNvPr id="265" name="n_2aveValue【公営住宅】&#10;有形固定資産減価償却率">
          <a:extLst>
            <a:ext uri="{FF2B5EF4-FFF2-40B4-BE49-F238E27FC236}">
              <a16:creationId xmlns:a16="http://schemas.microsoft.com/office/drawing/2014/main" id="{00000000-0008-0000-0E00-000009010000}"/>
            </a:ext>
          </a:extLst>
        </xdr:cNvPr>
        <xdr:cNvSpPr txBox="1"/>
      </xdr:nvSpPr>
      <xdr:spPr>
        <a:xfrm>
          <a:off x="2705744" y="14053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110507</xdr:rowOff>
    </xdr:from>
    <xdr:ext cx="405111" cy="259045"/>
    <xdr:sp macro="" textlink="">
      <xdr:nvSpPr>
        <xdr:cNvPr id="266" name="n_3aveValue【公営住宅】&#10;有形固定資産減価償却率">
          <a:extLst>
            <a:ext uri="{FF2B5EF4-FFF2-40B4-BE49-F238E27FC236}">
              <a16:creationId xmlns:a16="http://schemas.microsoft.com/office/drawing/2014/main" id="{00000000-0008-0000-0E00-00000A010000}"/>
            </a:ext>
          </a:extLst>
        </xdr:cNvPr>
        <xdr:cNvSpPr txBox="1"/>
      </xdr:nvSpPr>
      <xdr:spPr>
        <a:xfrm>
          <a:off x="1816744"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107332</xdr:rowOff>
    </xdr:from>
    <xdr:ext cx="405111" cy="259045"/>
    <xdr:sp macro="" textlink="">
      <xdr:nvSpPr>
        <xdr:cNvPr id="267" name="n_4aveValue【公営住宅】&#10;有形固定資産減価償却率">
          <a:extLst>
            <a:ext uri="{FF2B5EF4-FFF2-40B4-BE49-F238E27FC236}">
              <a16:creationId xmlns:a16="http://schemas.microsoft.com/office/drawing/2014/main" id="{00000000-0008-0000-0E00-00000B010000}"/>
            </a:ext>
          </a:extLst>
        </xdr:cNvPr>
        <xdr:cNvSpPr txBox="1"/>
      </xdr:nvSpPr>
      <xdr:spPr>
        <a:xfrm>
          <a:off x="927744" y="1399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22877</xdr:rowOff>
    </xdr:from>
    <xdr:ext cx="405111" cy="259045"/>
    <xdr:sp macro="" textlink="">
      <xdr:nvSpPr>
        <xdr:cNvPr id="268" name="n_1mainValue【公営住宅】&#10;有形固定資産減価償却率">
          <a:extLst>
            <a:ext uri="{FF2B5EF4-FFF2-40B4-BE49-F238E27FC236}">
              <a16:creationId xmlns:a16="http://schemas.microsoft.com/office/drawing/2014/main" id="{00000000-0008-0000-0E00-00000C010000}"/>
            </a:ext>
          </a:extLst>
        </xdr:cNvPr>
        <xdr:cNvSpPr txBox="1"/>
      </xdr:nvSpPr>
      <xdr:spPr>
        <a:xfrm>
          <a:off x="3582044" y="1476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158766</xdr:rowOff>
    </xdr:from>
    <xdr:ext cx="405111" cy="259045"/>
    <xdr:sp macro="" textlink="">
      <xdr:nvSpPr>
        <xdr:cNvPr id="269" name="n_3mainValue【公営住宅】&#10;有形固定資産減価償却率">
          <a:extLst>
            <a:ext uri="{FF2B5EF4-FFF2-40B4-BE49-F238E27FC236}">
              <a16:creationId xmlns:a16="http://schemas.microsoft.com/office/drawing/2014/main" id="{00000000-0008-0000-0E00-00000D010000}"/>
            </a:ext>
          </a:extLst>
        </xdr:cNvPr>
        <xdr:cNvSpPr txBox="1"/>
      </xdr:nvSpPr>
      <xdr:spPr>
        <a:xfrm>
          <a:off x="18167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a:extLst>
            <a:ext uri="{FF2B5EF4-FFF2-40B4-BE49-F238E27FC236}">
              <a16:creationId xmlns:a16="http://schemas.microsoft.com/office/drawing/2014/main" id="{00000000-0008-0000-0E00-000011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a:extLst>
            <a:ext uri="{FF2B5EF4-FFF2-40B4-BE49-F238E27FC236}">
              <a16:creationId xmlns:a16="http://schemas.microsoft.com/office/drawing/2014/main" id="{00000000-0008-0000-0E00-000012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a:extLst>
            <a:ext uri="{FF2B5EF4-FFF2-40B4-BE49-F238E27FC236}">
              <a16:creationId xmlns:a16="http://schemas.microsoft.com/office/drawing/2014/main" id="{00000000-0008-0000-0E00-000013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a:extLst>
            <a:ext uri="{FF2B5EF4-FFF2-40B4-BE49-F238E27FC236}">
              <a16:creationId xmlns:a16="http://schemas.microsoft.com/office/drawing/2014/main" id="{00000000-0008-0000-0E00-000014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a:extLst>
            <a:ext uri="{FF2B5EF4-FFF2-40B4-BE49-F238E27FC236}">
              <a16:creationId xmlns:a16="http://schemas.microsoft.com/office/drawing/2014/main" id="{00000000-0008-0000-0E00-000015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84</xdr:row>
      <xdr:rowOff>42834</xdr:rowOff>
    </xdr:from>
    <xdr:ext cx="531299"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6072701" y="1444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59163</xdr:rowOff>
    </xdr:from>
    <xdr:ext cx="531299"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6072701" y="14118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75491</xdr:rowOff>
    </xdr:from>
    <xdr:ext cx="531299" cy="259045"/>
    <xdr:sp macro="" textlink="">
      <xdr:nvSpPr>
        <xdr:cNvPr id="287" name="テキスト ボックス 286">
          <a:extLst>
            <a:ext uri="{FF2B5EF4-FFF2-40B4-BE49-F238E27FC236}">
              <a16:creationId xmlns:a16="http://schemas.microsoft.com/office/drawing/2014/main" id="{00000000-0008-0000-0E00-00001F010000}"/>
            </a:ext>
          </a:extLst>
        </xdr:cNvPr>
        <xdr:cNvSpPr txBox="1"/>
      </xdr:nvSpPr>
      <xdr:spPr>
        <a:xfrm>
          <a:off x="6072701" y="1379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289" name="テキスト ボックス 288">
          <a:extLst>
            <a:ext uri="{FF2B5EF4-FFF2-40B4-BE49-F238E27FC236}">
              <a16:creationId xmlns:a16="http://schemas.microsoft.com/office/drawing/2014/main" id="{00000000-0008-0000-0E00-000021010000}"/>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291" name="テキスト ボックス 290">
          <a:extLst>
            <a:ext uri="{FF2B5EF4-FFF2-40B4-BE49-F238E27FC236}">
              <a16:creationId xmlns:a16="http://schemas.microsoft.com/office/drawing/2014/main" id="{00000000-0008-0000-0E00-000023010000}"/>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93" name="テキスト ボックス 292">
          <a:extLst>
            <a:ext uri="{FF2B5EF4-FFF2-40B4-BE49-F238E27FC236}">
              <a16:creationId xmlns:a16="http://schemas.microsoft.com/office/drawing/2014/main" id="{00000000-0008-0000-0E00-000025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4" name="【公営住宅】&#10;一人当たり面積グラフ枠">
          <a:extLst>
            <a:ext uri="{FF2B5EF4-FFF2-40B4-BE49-F238E27FC236}">
              <a16:creationId xmlns:a16="http://schemas.microsoft.com/office/drawing/2014/main" id="{00000000-0008-0000-0E00-00002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169414</xdr:rowOff>
    </xdr:from>
    <xdr:to>
      <xdr:col>54</xdr:col>
      <xdr:colOff>189865</xdr:colOff>
      <xdr:row>86</xdr:row>
      <xdr:rowOff>160009</xdr:rowOff>
    </xdr:to>
    <xdr:cxnSp macro="">
      <xdr:nvCxnSpPr>
        <xdr:cNvPr id="295" name="直線コネクタ 294">
          <a:extLst>
            <a:ext uri="{FF2B5EF4-FFF2-40B4-BE49-F238E27FC236}">
              <a16:creationId xmlns:a16="http://schemas.microsoft.com/office/drawing/2014/main" id="{00000000-0008-0000-0E00-000027010000}"/>
            </a:ext>
          </a:extLst>
        </xdr:cNvPr>
        <xdr:cNvCxnSpPr/>
      </xdr:nvCxnSpPr>
      <xdr:spPr>
        <a:xfrm flipV="1">
          <a:off x="10476865" y="13371064"/>
          <a:ext cx="0" cy="1533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163836</xdr:rowOff>
    </xdr:from>
    <xdr:ext cx="469744" cy="259045"/>
    <xdr:sp macro="" textlink="">
      <xdr:nvSpPr>
        <xdr:cNvPr id="296" name="【公営住宅】&#10;一人当たり面積最小値テキスト">
          <a:extLst>
            <a:ext uri="{FF2B5EF4-FFF2-40B4-BE49-F238E27FC236}">
              <a16:creationId xmlns:a16="http://schemas.microsoft.com/office/drawing/2014/main" id="{00000000-0008-0000-0E00-000028010000}"/>
            </a:ext>
          </a:extLst>
        </xdr:cNvPr>
        <xdr:cNvSpPr txBox="1"/>
      </xdr:nvSpPr>
      <xdr:spPr>
        <a:xfrm>
          <a:off x="10515600" y="14908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160009</xdr:rowOff>
    </xdr:from>
    <xdr:to>
      <xdr:col>55</xdr:col>
      <xdr:colOff>88900</xdr:colOff>
      <xdr:row>86</xdr:row>
      <xdr:rowOff>160009</xdr:rowOff>
    </xdr:to>
    <xdr:cxnSp macro="">
      <xdr:nvCxnSpPr>
        <xdr:cNvPr id="297" name="直線コネクタ 296">
          <a:extLst>
            <a:ext uri="{FF2B5EF4-FFF2-40B4-BE49-F238E27FC236}">
              <a16:creationId xmlns:a16="http://schemas.microsoft.com/office/drawing/2014/main" id="{00000000-0008-0000-0E00-000029010000}"/>
            </a:ext>
          </a:extLst>
        </xdr:cNvPr>
        <xdr:cNvCxnSpPr/>
      </xdr:nvCxnSpPr>
      <xdr:spPr>
        <a:xfrm>
          <a:off x="10388600" y="1490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116091</xdr:rowOff>
    </xdr:from>
    <xdr:ext cx="534377" cy="259045"/>
    <xdr:sp macro="" textlink="">
      <xdr:nvSpPr>
        <xdr:cNvPr id="298" name="【公営住宅】&#10;一人当たり面積最大値テキスト">
          <a:extLst>
            <a:ext uri="{FF2B5EF4-FFF2-40B4-BE49-F238E27FC236}">
              <a16:creationId xmlns:a16="http://schemas.microsoft.com/office/drawing/2014/main" id="{00000000-0008-0000-0E00-00002A010000}"/>
            </a:ext>
          </a:extLst>
        </xdr:cNvPr>
        <xdr:cNvSpPr txBox="1"/>
      </xdr:nvSpPr>
      <xdr:spPr>
        <a:xfrm>
          <a:off x="10515600" y="1314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169414</xdr:rowOff>
    </xdr:from>
    <xdr:to>
      <xdr:col>55</xdr:col>
      <xdr:colOff>88900</xdr:colOff>
      <xdr:row>77</xdr:row>
      <xdr:rowOff>169414</xdr:rowOff>
    </xdr:to>
    <xdr:cxnSp macro="">
      <xdr:nvCxnSpPr>
        <xdr:cNvPr id="299" name="直線コネクタ 298">
          <a:extLst>
            <a:ext uri="{FF2B5EF4-FFF2-40B4-BE49-F238E27FC236}">
              <a16:creationId xmlns:a16="http://schemas.microsoft.com/office/drawing/2014/main" id="{00000000-0008-0000-0E00-00002B010000}"/>
            </a:ext>
          </a:extLst>
        </xdr:cNvPr>
        <xdr:cNvCxnSpPr/>
      </xdr:nvCxnSpPr>
      <xdr:spPr>
        <a:xfrm>
          <a:off x="10388600" y="13371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1258</xdr:rowOff>
    </xdr:from>
    <xdr:ext cx="469744" cy="259045"/>
    <xdr:sp macro="" textlink="">
      <xdr:nvSpPr>
        <xdr:cNvPr id="300" name="【公営住宅】&#10;一人当たり面積平均値テキスト">
          <a:extLst>
            <a:ext uri="{FF2B5EF4-FFF2-40B4-BE49-F238E27FC236}">
              <a16:creationId xmlns:a16="http://schemas.microsoft.com/office/drawing/2014/main" id="{00000000-0008-0000-0E00-00002C010000}"/>
            </a:ext>
          </a:extLst>
        </xdr:cNvPr>
        <xdr:cNvSpPr txBox="1"/>
      </xdr:nvSpPr>
      <xdr:spPr>
        <a:xfrm>
          <a:off x="10515600" y="147459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22831</xdr:rowOff>
    </xdr:from>
    <xdr:to>
      <xdr:col>55</xdr:col>
      <xdr:colOff>50800</xdr:colOff>
      <xdr:row>86</xdr:row>
      <xdr:rowOff>124431</xdr:rowOff>
    </xdr:to>
    <xdr:sp macro="" textlink="">
      <xdr:nvSpPr>
        <xdr:cNvPr id="301" name="フローチャート: 判断 300">
          <a:extLst>
            <a:ext uri="{FF2B5EF4-FFF2-40B4-BE49-F238E27FC236}">
              <a16:creationId xmlns:a16="http://schemas.microsoft.com/office/drawing/2014/main" id="{00000000-0008-0000-0E00-00002D010000}"/>
            </a:ext>
          </a:extLst>
        </xdr:cNvPr>
        <xdr:cNvSpPr/>
      </xdr:nvSpPr>
      <xdr:spPr>
        <a:xfrm>
          <a:off x="10426700" y="1476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22211</xdr:rowOff>
    </xdr:from>
    <xdr:to>
      <xdr:col>50</xdr:col>
      <xdr:colOff>165100</xdr:colOff>
      <xdr:row>86</xdr:row>
      <xdr:rowOff>123811</xdr:rowOff>
    </xdr:to>
    <xdr:sp macro="" textlink="">
      <xdr:nvSpPr>
        <xdr:cNvPr id="302" name="フローチャート: 判断 301">
          <a:extLst>
            <a:ext uri="{FF2B5EF4-FFF2-40B4-BE49-F238E27FC236}">
              <a16:creationId xmlns:a16="http://schemas.microsoft.com/office/drawing/2014/main" id="{00000000-0008-0000-0E00-00002E010000}"/>
            </a:ext>
          </a:extLst>
        </xdr:cNvPr>
        <xdr:cNvSpPr/>
      </xdr:nvSpPr>
      <xdr:spPr>
        <a:xfrm>
          <a:off x="9588500" y="14766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19664</xdr:rowOff>
    </xdr:from>
    <xdr:to>
      <xdr:col>46</xdr:col>
      <xdr:colOff>38100</xdr:colOff>
      <xdr:row>86</xdr:row>
      <xdr:rowOff>121264</xdr:rowOff>
    </xdr:to>
    <xdr:sp macro="" textlink="">
      <xdr:nvSpPr>
        <xdr:cNvPr id="303" name="フローチャート: 判断 302">
          <a:extLst>
            <a:ext uri="{FF2B5EF4-FFF2-40B4-BE49-F238E27FC236}">
              <a16:creationId xmlns:a16="http://schemas.microsoft.com/office/drawing/2014/main" id="{00000000-0008-0000-0E00-00002F010000}"/>
            </a:ext>
          </a:extLst>
        </xdr:cNvPr>
        <xdr:cNvSpPr/>
      </xdr:nvSpPr>
      <xdr:spPr>
        <a:xfrm>
          <a:off x="8699500" y="147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25281</xdr:rowOff>
    </xdr:from>
    <xdr:to>
      <xdr:col>41</xdr:col>
      <xdr:colOff>101600</xdr:colOff>
      <xdr:row>86</xdr:row>
      <xdr:rowOff>126881</xdr:rowOff>
    </xdr:to>
    <xdr:sp macro="" textlink="">
      <xdr:nvSpPr>
        <xdr:cNvPr id="304" name="フローチャート: 判断 303">
          <a:extLst>
            <a:ext uri="{FF2B5EF4-FFF2-40B4-BE49-F238E27FC236}">
              <a16:creationId xmlns:a16="http://schemas.microsoft.com/office/drawing/2014/main" id="{00000000-0008-0000-0E00-000030010000}"/>
            </a:ext>
          </a:extLst>
        </xdr:cNvPr>
        <xdr:cNvSpPr/>
      </xdr:nvSpPr>
      <xdr:spPr>
        <a:xfrm>
          <a:off x="7810500" y="1476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25966</xdr:rowOff>
    </xdr:from>
    <xdr:to>
      <xdr:col>36</xdr:col>
      <xdr:colOff>165100</xdr:colOff>
      <xdr:row>86</xdr:row>
      <xdr:rowOff>127566</xdr:rowOff>
    </xdr:to>
    <xdr:sp macro="" textlink="">
      <xdr:nvSpPr>
        <xdr:cNvPr id="305" name="フローチャート: 判断 304">
          <a:extLst>
            <a:ext uri="{FF2B5EF4-FFF2-40B4-BE49-F238E27FC236}">
              <a16:creationId xmlns:a16="http://schemas.microsoft.com/office/drawing/2014/main" id="{00000000-0008-0000-0E00-000031010000}"/>
            </a:ext>
          </a:extLst>
        </xdr:cNvPr>
        <xdr:cNvSpPr/>
      </xdr:nvSpPr>
      <xdr:spPr>
        <a:xfrm>
          <a:off x="6921500" y="1477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E00-00003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00000000-0008-0000-0E00-00003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00000000-0008-0000-0E00-00003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9" name="テキスト ボックス 308">
          <a:extLst>
            <a:ext uri="{FF2B5EF4-FFF2-40B4-BE49-F238E27FC236}">
              <a16:creationId xmlns:a16="http://schemas.microsoft.com/office/drawing/2014/main" id="{00000000-0008-0000-0E00-00003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0" name="テキスト ボックス 309">
          <a:extLst>
            <a:ext uri="{FF2B5EF4-FFF2-40B4-BE49-F238E27FC236}">
              <a16:creationId xmlns:a16="http://schemas.microsoft.com/office/drawing/2014/main" id="{00000000-0008-0000-0E00-00003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107249</xdr:rowOff>
    </xdr:from>
    <xdr:to>
      <xdr:col>50</xdr:col>
      <xdr:colOff>165100</xdr:colOff>
      <xdr:row>87</xdr:row>
      <xdr:rowOff>37399</xdr:rowOff>
    </xdr:to>
    <xdr:sp macro="" textlink="">
      <xdr:nvSpPr>
        <xdr:cNvPr id="311" name="楕円 310">
          <a:extLst>
            <a:ext uri="{FF2B5EF4-FFF2-40B4-BE49-F238E27FC236}">
              <a16:creationId xmlns:a16="http://schemas.microsoft.com/office/drawing/2014/main" id="{00000000-0008-0000-0E00-000037010000}"/>
            </a:ext>
          </a:extLst>
        </xdr:cNvPr>
        <xdr:cNvSpPr/>
      </xdr:nvSpPr>
      <xdr:spPr>
        <a:xfrm>
          <a:off x="9588500" y="1485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95656</xdr:rowOff>
    </xdr:from>
    <xdr:to>
      <xdr:col>41</xdr:col>
      <xdr:colOff>101600</xdr:colOff>
      <xdr:row>87</xdr:row>
      <xdr:rowOff>25806</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7810500" y="1484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140338</xdr:rowOff>
    </xdr:from>
    <xdr:ext cx="469744" cy="259045"/>
    <xdr:sp macro="" textlink="">
      <xdr:nvSpPr>
        <xdr:cNvPr id="313" name="n_1aveValue【公営住宅】&#10;一人当たり面積">
          <a:extLst>
            <a:ext uri="{FF2B5EF4-FFF2-40B4-BE49-F238E27FC236}">
              <a16:creationId xmlns:a16="http://schemas.microsoft.com/office/drawing/2014/main" id="{00000000-0008-0000-0E00-000039010000}"/>
            </a:ext>
          </a:extLst>
        </xdr:cNvPr>
        <xdr:cNvSpPr txBox="1"/>
      </xdr:nvSpPr>
      <xdr:spPr>
        <a:xfrm>
          <a:off x="9391727" y="14542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137791</xdr:rowOff>
    </xdr:from>
    <xdr:ext cx="469744" cy="259045"/>
    <xdr:sp macro="" textlink="">
      <xdr:nvSpPr>
        <xdr:cNvPr id="314" name="n_2aveValue【公営住宅】&#10;一人当たり面積">
          <a:extLst>
            <a:ext uri="{FF2B5EF4-FFF2-40B4-BE49-F238E27FC236}">
              <a16:creationId xmlns:a16="http://schemas.microsoft.com/office/drawing/2014/main" id="{00000000-0008-0000-0E00-00003A010000}"/>
            </a:ext>
          </a:extLst>
        </xdr:cNvPr>
        <xdr:cNvSpPr txBox="1"/>
      </xdr:nvSpPr>
      <xdr:spPr>
        <a:xfrm>
          <a:off x="8515427" y="1453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143408</xdr:rowOff>
    </xdr:from>
    <xdr:ext cx="469744" cy="259045"/>
    <xdr:sp macro="" textlink="">
      <xdr:nvSpPr>
        <xdr:cNvPr id="315" name="n_3aveValue【公営住宅】&#10;一人当たり面積">
          <a:extLst>
            <a:ext uri="{FF2B5EF4-FFF2-40B4-BE49-F238E27FC236}">
              <a16:creationId xmlns:a16="http://schemas.microsoft.com/office/drawing/2014/main" id="{00000000-0008-0000-0E00-00003B010000}"/>
            </a:ext>
          </a:extLst>
        </xdr:cNvPr>
        <xdr:cNvSpPr txBox="1"/>
      </xdr:nvSpPr>
      <xdr:spPr>
        <a:xfrm>
          <a:off x="7626427" y="1454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144093</xdr:rowOff>
    </xdr:from>
    <xdr:ext cx="469744" cy="259045"/>
    <xdr:sp macro="" textlink="">
      <xdr:nvSpPr>
        <xdr:cNvPr id="316" name="n_4aveValue【公営住宅】&#10;一人当たり面積">
          <a:extLst>
            <a:ext uri="{FF2B5EF4-FFF2-40B4-BE49-F238E27FC236}">
              <a16:creationId xmlns:a16="http://schemas.microsoft.com/office/drawing/2014/main" id="{00000000-0008-0000-0E00-00003C010000}"/>
            </a:ext>
          </a:extLst>
        </xdr:cNvPr>
        <xdr:cNvSpPr txBox="1"/>
      </xdr:nvSpPr>
      <xdr:spPr>
        <a:xfrm>
          <a:off x="6737427" y="14545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28526</xdr:rowOff>
    </xdr:from>
    <xdr:ext cx="469744" cy="259045"/>
    <xdr:sp macro="" textlink="">
      <xdr:nvSpPr>
        <xdr:cNvPr id="317" name="n_1mainValue【公営住宅】&#10;一人当たり面積">
          <a:extLst>
            <a:ext uri="{FF2B5EF4-FFF2-40B4-BE49-F238E27FC236}">
              <a16:creationId xmlns:a16="http://schemas.microsoft.com/office/drawing/2014/main" id="{00000000-0008-0000-0E00-00003D010000}"/>
            </a:ext>
          </a:extLst>
        </xdr:cNvPr>
        <xdr:cNvSpPr txBox="1"/>
      </xdr:nvSpPr>
      <xdr:spPr>
        <a:xfrm>
          <a:off x="9391727" y="14944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16933</xdr:rowOff>
    </xdr:from>
    <xdr:ext cx="469744" cy="259045"/>
    <xdr:sp macro="" textlink="">
      <xdr:nvSpPr>
        <xdr:cNvPr id="318" name="n_3mainValue【公営住宅】&#10;一人当たり面積">
          <a:extLst>
            <a:ext uri="{FF2B5EF4-FFF2-40B4-BE49-F238E27FC236}">
              <a16:creationId xmlns:a16="http://schemas.microsoft.com/office/drawing/2014/main" id="{00000000-0008-0000-0E00-00003E010000}"/>
            </a:ext>
          </a:extLst>
        </xdr:cNvPr>
        <xdr:cNvSpPr txBox="1"/>
      </xdr:nvSpPr>
      <xdr:spPr>
        <a:xfrm>
          <a:off x="7626427" y="14933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9" name="正方形/長方形 318">
          <a:extLst>
            <a:ext uri="{FF2B5EF4-FFF2-40B4-BE49-F238E27FC236}">
              <a16:creationId xmlns:a16="http://schemas.microsoft.com/office/drawing/2014/main" id="{00000000-0008-0000-0E00-00003F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7" name="テキスト ボックス 326">
          <a:extLst>
            <a:ext uri="{FF2B5EF4-FFF2-40B4-BE49-F238E27FC236}">
              <a16:creationId xmlns:a16="http://schemas.microsoft.com/office/drawing/2014/main" id="{00000000-0008-0000-0E00-000047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8" name="直線コネクタ 327">
          <a:extLst>
            <a:ext uri="{FF2B5EF4-FFF2-40B4-BE49-F238E27FC236}">
              <a16:creationId xmlns:a16="http://schemas.microsoft.com/office/drawing/2014/main" id="{00000000-0008-0000-0E00-000048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29" name="テキスト ボックス 328">
          <a:extLst>
            <a:ext uri="{FF2B5EF4-FFF2-40B4-BE49-F238E27FC236}">
              <a16:creationId xmlns:a16="http://schemas.microsoft.com/office/drawing/2014/main" id="{00000000-0008-0000-0E00-000049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43" name="【港湾・漁港】&#10;有形固定資産減価償却率グラフ枠">
          <a:extLst>
            <a:ext uri="{FF2B5EF4-FFF2-40B4-BE49-F238E27FC236}">
              <a16:creationId xmlns:a16="http://schemas.microsoft.com/office/drawing/2014/main" id="{00000000-0008-0000-0E00-000057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51707</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flipV="1">
          <a:off x="4634865" y="17090571"/>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55534</xdr:rowOff>
    </xdr:from>
    <xdr:ext cx="405111" cy="259045"/>
    <xdr:sp macro="" textlink="">
      <xdr:nvSpPr>
        <xdr:cNvPr id="345" name="【港湾・漁港】&#10;有形固定資産減価償却率最小値テキスト">
          <a:extLst>
            <a:ext uri="{FF2B5EF4-FFF2-40B4-BE49-F238E27FC236}">
              <a16:creationId xmlns:a16="http://schemas.microsoft.com/office/drawing/2014/main" id="{00000000-0008-0000-0E00-000059010000}"/>
            </a:ext>
          </a:extLst>
        </xdr:cNvPr>
        <xdr:cNvSpPr txBox="1"/>
      </xdr:nvSpPr>
      <xdr:spPr>
        <a:xfrm>
          <a:off x="4673600" y="18572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51707</xdr:rowOff>
    </xdr:from>
    <xdr:to>
      <xdr:col>24</xdr:col>
      <xdr:colOff>152400</xdr:colOff>
      <xdr:row>108</xdr:row>
      <xdr:rowOff>51707</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4546600" y="1856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340478" cy="259045"/>
    <xdr:sp macro="" textlink="">
      <xdr:nvSpPr>
        <xdr:cNvPr id="347" name="【港湾・漁港】&#10;有形固定資産減価償却率最大値テキスト">
          <a:extLst>
            <a:ext uri="{FF2B5EF4-FFF2-40B4-BE49-F238E27FC236}">
              <a16:creationId xmlns:a16="http://schemas.microsoft.com/office/drawing/2014/main" id="{00000000-0008-0000-0E00-00005B010000}"/>
            </a:ext>
          </a:extLst>
        </xdr:cNvPr>
        <xdr:cNvSpPr txBox="1"/>
      </xdr:nvSpPr>
      <xdr:spPr>
        <a:xfrm>
          <a:off x="4673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48" name="直線コネクタ 347">
          <a:extLst>
            <a:ext uri="{FF2B5EF4-FFF2-40B4-BE49-F238E27FC236}">
              <a16:creationId xmlns:a16="http://schemas.microsoft.com/office/drawing/2014/main" id="{00000000-0008-0000-0E00-00005C010000}"/>
            </a:ext>
          </a:extLst>
        </xdr:cNvPr>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90369</xdr:rowOff>
    </xdr:from>
    <xdr:ext cx="405111" cy="259045"/>
    <xdr:sp macro="" textlink="">
      <xdr:nvSpPr>
        <xdr:cNvPr id="349" name="【港湾・漁港】&#10;有形固定資産減価償却率平均値テキスト">
          <a:extLst>
            <a:ext uri="{FF2B5EF4-FFF2-40B4-BE49-F238E27FC236}">
              <a16:creationId xmlns:a16="http://schemas.microsoft.com/office/drawing/2014/main" id="{00000000-0008-0000-0E00-00005D010000}"/>
            </a:ext>
          </a:extLst>
        </xdr:cNvPr>
        <xdr:cNvSpPr txBox="1"/>
      </xdr:nvSpPr>
      <xdr:spPr>
        <a:xfrm>
          <a:off x="4673600" y="18092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111942</xdr:rowOff>
    </xdr:from>
    <xdr:to>
      <xdr:col>24</xdr:col>
      <xdr:colOff>114300</xdr:colOff>
      <xdr:row>106</xdr:row>
      <xdr:rowOff>42092</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4584700" y="1811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56424</xdr:rowOff>
    </xdr:from>
    <xdr:to>
      <xdr:col>20</xdr:col>
      <xdr:colOff>38100</xdr:colOff>
      <xdr:row>105</xdr:row>
      <xdr:rowOff>158024</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3746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28666</xdr:rowOff>
    </xdr:from>
    <xdr:to>
      <xdr:col>15</xdr:col>
      <xdr:colOff>101600</xdr:colOff>
      <xdr:row>105</xdr:row>
      <xdr:rowOff>130266</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2857500" y="180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33564</xdr:rowOff>
    </xdr:from>
    <xdr:to>
      <xdr:col>10</xdr:col>
      <xdr:colOff>165100</xdr:colOff>
      <xdr:row>105</xdr:row>
      <xdr:rowOff>135164</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19685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10705</xdr:rowOff>
    </xdr:from>
    <xdr:to>
      <xdr:col>6</xdr:col>
      <xdr:colOff>38100</xdr:colOff>
      <xdr:row>105</xdr:row>
      <xdr:rowOff>112305</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1079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40095</xdr:rowOff>
    </xdr:from>
    <xdr:to>
      <xdr:col>20</xdr:col>
      <xdr:colOff>38100</xdr:colOff>
      <xdr:row>101</xdr:row>
      <xdr:rowOff>141695</xdr:rowOff>
    </xdr:to>
    <xdr:sp macro="" textlink="">
      <xdr:nvSpPr>
        <xdr:cNvPr id="360" name="楕円 359">
          <a:extLst>
            <a:ext uri="{FF2B5EF4-FFF2-40B4-BE49-F238E27FC236}">
              <a16:creationId xmlns:a16="http://schemas.microsoft.com/office/drawing/2014/main" id="{00000000-0008-0000-0E00-000068010000}"/>
            </a:ext>
          </a:extLst>
        </xdr:cNvPr>
        <xdr:cNvSpPr/>
      </xdr:nvSpPr>
      <xdr:spPr>
        <a:xfrm>
          <a:off x="3746500" y="1735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99</xdr:row>
      <xdr:rowOff>151130</xdr:rowOff>
    </xdr:from>
    <xdr:to>
      <xdr:col>10</xdr:col>
      <xdr:colOff>165100</xdr:colOff>
      <xdr:row>100</xdr:row>
      <xdr:rowOff>81280</xdr:rowOff>
    </xdr:to>
    <xdr:sp macro="" textlink="">
      <xdr:nvSpPr>
        <xdr:cNvPr id="361" name="楕円 360">
          <a:extLst>
            <a:ext uri="{FF2B5EF4-FFF2-40B4-BE49-F238E27FC236}">
              <a16:creationId xmlns:a16="http://schemas.microsoft.com/office/drawing/2014/main" id="{00000000-0008-0000-0E00-000069010000}"/>
            </a:ext>
          </a:extLst>
        </xdr:cNvPr>
        <xdr:cNvSpPr/>
      </xdr:nvSpPr>
      <xdr:spPr>
        <a:xfrm>
          <a:off x="1968500" y="1712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149151</xdr:rowOff>
    </xdr:from>
    <xdr:ext cx="405111" cy="259045"/>
    <xdr:sp macro="" textlink="">
      <xdr:nvSpPr>
        <xdr:cNvPr id="362" name="n_1aveValue【港湾・漁港】&#10;有形固定資産減価償却率">
          <a:extLst>
            <a:ext uri="{FF2B5EF4-FFF2-40B4-BE49-F238E27FC236}">
              <a16:creationId xmlns:a16="http://schemas.microsoft.com/office/drawing/2014/main" id="{00000000-0008-0000-0E00-00006A010000}"/>
            </a:ext>
          </a:extLst>
        </xdr:cNvPr>
        <xdr:cNvSpPr txBox="1"/>
      </xdr:nvSpPr>
      <xdr:spPr>
        <a:xfrm>
          <a:off x="3582044"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146793</xdr:rowOff>
    </xdr:from>
    <xdr:ext cx="405111" cy="259045"/>
    <xdr:sp macro="" textlink="">
      <xdr:nvSpPr>
        <xdr:cNvPr id="363" name="n_2aveValue【港湾・漁港】&#10;有形固定資産減価償却率">
          <a:extLst>
            <a:ext uri="{FF2B5EF4-FFF2-40B4-BE49-F238E27FC236}">
              <a16:creationId xmlns:a16="http://schemas.microsoft.com/office/drawing/2014/main" id="{00000000-0008-0000-0E00-00006B010000}"/>
            </a:ext>
          </a:extLst>
        </xdr:cNvPr>
        <xdr:cNvSpPr txBox="1"/>
      </xdr:nvSpPr>
      <xdr:spPr>
        <a:xfrm>
          <a:off x="2705744" y="1780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126291</xdr:rowOff>
    </xdr:from>
    <xdr:ext cx="405111" cy="259045"/>
    <xdr:sp macro="" textlink="">
      <xdr:nvSpPr>
        <xdr:cNvPr id="364" name="n_3aveValue【港湾・漁港】&#10;有形固定資産減価償却率">
          <a:extLst>
            <a:ext uri="{FF2B5EF4-FFF2-40B4-BE49-F238E27FC236}">
              <a16:creationId xmlns:a16="http://schemas.microsoft.com/office/drawing/2014/main" id="{00000000-0008-0000-0E00-00006C010000}"/>
            </a:ext>
          </a:extLst>
        </xdr:cNvPr>
        <xdr:cNvSpPr txBox="1"/>
      </xdr:nvSpPr>
      <xdr:spPr>
        <a:xfrm>
          <a:off x="1816744" y="1812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128832</xdr:rowOff>
    </xdr:from>
    <xdr:ext cx="405111" cy="259045"/>
    <xdr:sp macro="" textlink="">
      <xdr:nvSpPr>
        <xdr:cNvPr id="365" name="n_4aveValue【港湾・漁港】&#10;有形固定資産減価償却率">
          <a:extLst>
            <a:ext uri="{FF2B5EF4-FFF2-40B4-BE49-F238E27FC236}">
              <a16:creationId xmlns:a16="http://schemas.microsoft.com/office/drawing/2014/main" id="{00000000-0008-0000-0E00-00006D010000}"/>
            </a:ext>
          </a:extLst>
        </xdr:cNvPr>
        <xdr:cNvSpPr txBox="1"/>
      </xdr:nvSpPr>
      <xdr:spPr>
        <a:xfrm>
          <a:off x="9277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158222</xdr:rowOff>
    </xdr:from>
    <xdr:ext cx="405111" cy="259045"/>
    <xdr:sp macro="" textlink="">
      <xdr:nvSpPr>
        <xdr:cNvPr id="366" name="n_1mainValue【港湾・漁港】&#10;有形固定資産減価償却率">
          <a:extLst>
            <a:ext uri="{FF2B5EF4-FFF2-40B4-BE49-F238E27FC236}">
              <a16:creationId xmlns:a16="http://schemas.microsoft.com/office/drawing/2014/main" id="{00000000-0008-0000-0E00-00006E010000}"/>
            </a:ext>
          </a:extLst>
        </xdr:cNvPr>
        <xdr:cNvSpPr txBox="1"/>
      </xdr:nvSpPr>
      <xdr:spPr>
        <a:xfrm>
          <a:off x="3582044" y="1713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98</xdr:row>
      <xdr:rowOff>97807</xdr:rowOff>
    </xdr:from>
    <xdr:ext cx="340478" cy="259045"/>
    <xdr:sp macro="" textlink="">
      <xdr:nvSpPr>
        <xdr:cNvPr id="367" name="n_3mainValue【港湾・漁港】&#10;有形固定資産減価償却率">
          <a:extLst>
            <a:ext uri="{FF2B5EF4-FFF2-40B4-BE49-F238E27FC236}">
              <a16:creationId xmlns:a16="http://schemas.microsoft.com/office/drawing/2014/main" id="{00000000-0008-0000-0E00-00006F010000}"/>
            </a:ext>
          </a:extLst>
        </xdr:cNvPr>
        <xdr:cNvSpPr txBox="1"/>
      </xdr:nvSpPr>
      <xdr:spPr>
        <a:xfrm>
          <a:off x="1849061" y="168999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8" name="正方形/長方形 367">
          <a:extLst>
            <a:ext uri="{FF2B5EF4-FFF2-40B4-BE49-F238E27FC236}">
              <a16:creationId xmlns:a16="http://schemas.microsoft.com/office/drawing/2014/main" id="{00000000-0008-0000-0E00-00007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9" name="正方形/長方形 368">
          <a:extLst>
            <a:ext uri="{FF2B5EF4-FFF2-40B4-BE49-F238E27FC236}">
              <a16:creationId xmlns:a16="http://schemas.microsoft.com/office/drawing/2014/main" id="{00000000-0008-0000-0E00-00007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0" name="正方形/長方形 369">
          <a:extLst>
            <a:ext uri="{FF2B5EF4-FFF2-40B4-BE49-F238E27FC236}">
              <a16:creationId xmlns:a16="http://schemas.microsoft.com/office/drawing/2014/main" id="{00000000-0008-0000-0E00-00007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1" name="正方形/長方形 370">
          <a:extLst>
            <a:ext uri="{FF2B5EF4-FFF2-40B4-BE49-F238E27FC236}">
              <a16:creationId xmlns:a16="http://schemas.microsoft.com/office/drawing/2014/main" id="{00000000-0008-0000-0E00-00007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2" name="正方形/長方形 371">
          <a:extLst>
            <a:ext uri="{FF2B5EF4-FFF2-40B4-BE49-F238E27FC236}">
              <a16:creationId xmlns:a16="http://schemas.microsoft.com/office/drawing/2014/main" id="{00000000-0008-0000-0E00-00007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3" name="正方形/長方形 372">
          <a:extLst>
            <a:ext uri="{FF2B5EF4-FFF2-40B4-BE49-F238E27FC236}">
              <a16:creationId xmlns:a16="http://schemas.microsoft.com/office/drawing/2014/main" id="{00000000-0008-0000-0E00-00007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4" name="正方形/長方形 373">
          <a:extLst>
            <a:ext uri="{FF2B5EF4-FFF2-40B4-BE49-F238E27FC236}">
              <a16:creationId xmlns:a16="http://schemas.microsoft.com/office/drawing/2014/main" id="{00000000-0008-0000-0E00-00007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5" name="正方形/長方形 374">
          <a:extLst>
            <a:ext uri="{FF2B5EF4-FFF2-40B4-BE49-F238E27FC236}">
              <a16:creationId xmlns:a16="http://schemas.microsoft.com/office/drawing/2014/main" id="{00000000-0008-0000-0E00-000077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6" name="テキスト ボックス 375">
          <a:extLst>
            <a:ext uri="{FF2B5EF4-FFF2-40B4-BE49-F238E27FC236}">
              <a16:creationId xmlns:a16="http://schemas.microsoft.com/office/drawing/2014/main" id="{00000000-0008-0000-0E00-000078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7" name="直線コネクタ 376">
          <a:extLst>
            <a:ext uri="{FF2B5EF4-FFF2-40B4-BE49-F238E27FC236}">
              <a16:creationId xmlns:a16="http://schemas.microsoft.com/office/drawing/2014/main" id="{00000000-0008-0000-0E00-000079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78" name="直線コネクタ 377">
          <a:extLst>
            <a:ext uri="{FF2B5EF4-FFF2-40B4-BE49-F238E27FC236}">
              <a16:creationId xmlns:a16="http://schemas.microsoft.com/office/drawing/2014/main" id="{00000000-0008-0000-0E00-00007A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79" name="テキスト ボックス 378">
          <a:extLst>
            <a:ext uri="{FF2B5EF4-FFF2-40B4-BE49-F238E27FC236}">
              <a16:creationId xmlns:a16="http://schemas.microsoft.com/office/drawing/2014/main" id="{00000000-0008-0000-0E00-00007B010000}"/>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80" name="直線コネクタ 379">
          <a:extLst>
            <a:ext uri="{FF2B5EF4-FFF2-40B4-BE49-F238E27FC236}">
              <a16:creationId xmlns:a16="http://schemas.microsoft.com/office/drawing/2014/main" id="{00000000-0008-0000-0E00-00007C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381" name="テキスト ボックス 380">
          <a:extLst>
            <a:ext uri="{FF2B5EF4-FFF2-40B4-BE49-F238E27FC236}">
              <a16:creationId xmlns:a16="http://schemas.microsoft.com/office/drawing/2014/main" id="{00000000-0008-0000-0E00-00007D010000}"/>
            </a:ext>
          </a:extLst>
        </xdr:cNvPr>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82" name="直線コネクタ 381">
          <a:extLst>
            <a:ext uri="{FF2B5EF4-FFF2-40B4-BE49-F238E27FC236}">
              <a16:creationId xmlns:a16="http://schemas.microsoft.com/office/drawing/2014/main" id="{00000000-0008-0000-0E00-00007E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383" name="テキスト ボックス 382">
          <a:extLst>
            <a:ext uri="{FF2B5EF4-FFF2-40B4-BE49-F238E27FC236}">
              <a16:creationId xmlns:a16="http://schemas.microsoft.com/office/drawing/2014/main" id="{00000000-0008-0000-0E00-00007F010000}"/>
            </a:ext>
          </a:extLst>
        </xdr:cNvPr>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84" name="直線コネクタ 383">
          <a:extLst>
            <a:ext uri="{FF2B5EF4-FFF2-40B4-BE49-F238E27FC236}">
              <a16:creationId xmlns:a16="http://schemas.microsoft.com/office/drawing/2014/main" id="{00000000-0008-0000-0E00-000080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385" name="テキスト ボックス 384">
          <a:extLst>
            <a:ext uri="{FF2B5EF4-FFF2-40B4-BE49-F238E27FC236}">
              <a16:creationId xmlns:a16="http://schemas.microsoft.com/office/drawing/2014/main" id="{00000000-0008-0000-0E00-000081010000}"/>
            </a:ext>
          </a:extLst>
        </xdr:cNvPr>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6" name="直線コネクタ 385">
          <a:extLst>
            <a:ext uri="{FF2B5EF4-FFF2-40B4-BE49-F238E27FC236}">
              <a16:creationId xmlns:a16="http://schemas.microsoft.com/office/drawing/2014/main" id="{00000000-0008-0000-0E00-000082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87" name="テキスト ボックス 386">
          <a:extLst>
            <a:ext uri="{FF2B5EF4-FFF2-40B4-BE49-F238E27FC236}">
              <a16:creationId xmlns:a16="http://schemas.microsoft.com/office/drawing/2014/main" id="{00000000-0008-0000-0E00-000083010000}"/>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8" name="【港湾・漁港】&#10;一人当たり有形固定資産（償却資産）額グラフ枠">
          <a:extLst>
            <a:ext uri="{FF2B5EF4-FFF2-40B4-BE49-F238E27FC236}">
              <a16:creationId xmlns:a16="http://schemas.microsoft.com/office/drawing/2014/main" id="{00000000-0008-0000-0E00-000084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120013</xdr:rowOff>
    </xdr:from>
    <xdr:to>
      <xdr:col>54</xdr:col>
      <xdr:colOff>189865</xdr:colOff>
      <xdr:row>108</xdr:row>
      <xdr:rowOff>75560</xdr:rowOff>
    </xdr:to>
    <xdr:cxnSp macro="">
      <xdr:nvCxnSpPr>
        <xdr:cNvPr id="389" name="直線コネクタ 388">
          <a:extLst>
            <a:ext uri="{FF2B5EF4-FFF2-40B4-BE49-F238E27FC236}">
              <a16:creationId xmlns:a16="http://schemas.microsoft.com/office/drawing/2014/main" id="{00000000-0008-0000-0E00-000085010000}"/>
            </a:ext>
          </a:extLst>
        </xdr:cNvPr>
        <xdr:cNvCxnSpPr/>
      </xdr:nvCxnSpPr>
      <xdr:spPr>
        <a:xfrm flipV="1">
          <a:off x="10476865" y="17436463"/>
          <a:ext cx="0" cy="115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79387</xdr:rowOff>
    </xdr:from>
    <xdr:ext cx="378565" cy="259045"/>
    <xdr:sp macro="" textlink="">
      <xdr:nvSpPr>
        <xdr:cNvPr id="390" name="【港湾・漁港】&#10;一人当たり有形固定資産（償却資産）額最小値テキスト">
          <a:extLst>
            <a:ext uri="{FF2B5EF4-FFF2-40B4-BE49-F238E27FC236}">
              <a16:creationId xmlns:a16="http://schemas.microsoft.com/office/drawing/2014/main" id="{00000000-0008-0000-0E00-000086010000}"/>
            </a:ext>
          </a:extLst>
        </xdr:cNvPr>
        <xdr:cNvSpPr txBox="1"/>
      </xdr:nvSpPr>
      <xdr:spPr>
        <a:xfrm>
          <a:off x="10515600" y="18595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75560</xdr:rowOff>
    </xdr:from>
    <xdr:to>
      <xdr:col>55</xdr:col>
      <xdr:colOff>88900</xdr:colOff>
      <xdr:row>108</xdr:row>
      <xdr:rowOff>75560</xdr:rowOff>
    </xdr:to>
    <xdr:cxnSp macro="">
      <xdr:nvCxnSpPr>
        <xdr:cNvPr id="391" name="直線コネクタ 390">
          <a:extLst>
            <a:ext uri="{FF2B5EF4-FFF2-40B4-BE49-F238E27FC236}">
              <a16:creationId xmlns:a16="http://schemas.microsoft.com/office/drawing/2014/main" id="{00000000-0008-0000-0E00-000087010000}"/>
            </a:ext>
          </a:extLst>
        </xdr:cNvPr>
        <xdr:cNvCxnSpPr/>
      </xdr:nvCxnSpPr>
      <xdr:spPr>
        <a:xfrm>
          <a:off x="10388600" y="1859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66690</xdr:rowOff>
    </xdr:from>
    <xdr:ext cx="599010" cy="259045"/>
    <xdr:sp macro="" textlink="">
      <xdr:nvSpPr>
        <xdr:cNvPr id="392" name="【港湾・漁港】&#10;一人当たり有形固定資産（償却資産）額最大値テキスト">
          <a:extLst>
            <a:ext uri="{FF2B5EF4-FFF2-40B4-BE49-F238E27FC236}">
              <a16:creationId xmlns:a16="http://schemas.microsoft.com/office/drawing/2014/main" id="{00000000-0008-0000-0E00-000088010000}"/>
            </a:ext>
          </a:extLst>
        </xdr:cNvPr>
        <xdr:cNvSpPr txBox="1"/>
      </xdr:nvSpPr>
      <xdr:spPr>
        <a:xfrm>
          <a:off x="10515600" y="17211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120013</xdr:rowOff>
    </xdr:from>
    <xdr:to>
      <xdr:col>55</xdr:col>
      <xdr:colOff>88900</xdr:colOff>
      <xdr:row>101</xdr:row>
      <xdr:rowOff>120013</xdr:rowOff>
    </xdr:to>
    <xdr:cxnSp macro="">
      <xdr:nvCxnSpPr>
        <xdr:cNvPr id="393" name="直線コネクタ 392">
          <a:extLst>
            <a:ext uri="{FF2B5EF4-FFF2-40B4-BE49-F238E27FC236}">
              <a16:creationId xmlns:a16="http://schemas.microsoft.com/office/drawing/2014/main" id="{00000000-0008-0000-0E00-000089010000}"/>
            </a:ext>
          </a:extLst>
        </xdr:cNvPr>
        <xdr:cNvCxnSpPr/>
      </xdr:nvCxnSpPr>
      <xdr:spPr>
        <a:xfrm>
          <a:off x="10388600" y="17436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17527</xdr:rowOff>
    </xdr:from>
    <xdr:ext cx="599010" cy="259045"/>
    <xdr:sp macro="" textlink="">
      <xdr:nvSpPr>
        <xdr:cNvPr id="394" name="【港湾・漁港】&#10;一人当たり有形固定資産（償却資産）額平均値テキスト">
          <a:extLst>
            <a:ext uri="{FF2B5EF4-FFF2-40B4-BE49-F238E27FC236}">
              <a16:creationId xmlns:a16="http://schemas.microsoft.com/office/drawing/2014/main" id="{00000000-0008-0000-0E00-00008A010000}"/>
            </a:ext>
          </a:extLst>
        </xdr:cNvPr>
        <xdr:cNvSpPr txBox="1"/>
      </xdr:nvSpPr>
      <xdr:spPr>
        <a:xfrm>
          <a:off x="10515600" y="181912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39100</xdr:rowOff>
    </xdr:from>
    <xdr:to>
      <xdr:col>55</xdr:col>
      <xdr:colOff>50800</xdr:colOff>
      <xdr:row>106</xdr:row>
      <xdr:rowOff>140700</xdr:rowOff>
    </xdr:to>
    <xdr:sp macro="" textlink="">
      <xdr:nvSpPr>
        <xdr:cNvPr id="395" name="フローチャート: 判断 394">
          <a:extLst>
            <a:ext uri="{FF2B5EF4-FFF2-40B4-BE49-F238E27FC236}">
              <a16:creationId xmlns:a16="http://schemas.microsoft.com/office/drawing/2014/main" id="{00000000-0008-0000-0E00-00008B010000}"/>
            </a:ext>
          </a:extLst>
        </xdr:cNvPr>
        <xdr:cNvSpPr/>
      </xdr:nvSpPr>
      <xdr:spPr>
        <a:xfrm>
          <a:off x="10426700" y="1821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92272</xdr:rowOff>
    </xdr:from>
    <xdr:to>
      <xdr:col>50</xdr:col>
      <xdr:colOff>165100</xdr:colOff>
      <xdr:row>107</xdr:row>
      <xdr:rowOff>22422</xdr:rowOff>
    </xdr:to>
    <xdr:sp macro="" textlink="">
      <xdr:nvSpPr>
        <xdr:cNvPr id="396" name="フローチャート: 判断 395">
          <a:extLst>
            <a:ext uri="{FF2B5EF4-FFF2-40B4-BE49-F238E27FC236}">
              <a16:creationId xmlns:a16="http://schemas.microsoft.com/office/drawing/2014/main" id="{00000000-0008-0000-0E00-00008C010000}"/>
            </a:ext>
          </a:extLst>
        </xdr:cNvPr>
        <xdr:cNvSpPr/>
      </xdr:nvSpPr>
      <xdr:spPr>
        <a:xfrm>
          <a:off x="9588500" y="18265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59962</xdr:rowOff>
    </xdr:from>
    <xdr:to>
      <xdr:col>46</xdr:col>
      <xdr:colOff>38100</xdr:colOff>
      <xdr:row>106</xdr:row>
      <xdr:rowOff>161562</xdr:rowOff>
    </xdr:to>
    <xdr:sp macro="" textlink="">
      <xdr:nvSpPr>
        <xdr:cNvPr id="397" name="フローチャート: 判断 396">
          <a:extLst>
            <a:ext uri="{FF2B5EF4-FFF2-40B4-BE49-F238E27FC236}">
              <a16:creationId xmlns:a16="http://schemas.microsoft.com/office/drawing/2014/main" id="{00000000-0008-0000-0E00-00008D010000}"/>
            </a:ext>
          </a:extLst>
        </xdr:cNvPr>
        <xdr:cNvSpPr/>
      </xdr:nvSpPr>
      <xdr:spPr>
        <a:xfrm>
          <a:off x="8699500" y="1823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75333</xdr:rowOff>
    </xdr:from>
    <xdr:to>
      <xdr:col>41</xdr:col>
      <xdr:colOff>101600</xdr:colOff>
      <xdr:row>107</xdr:row>
      <xdr:rowOff>5483</xdr:rowOff>
    </xdr:to>
    <xdr:sp macro="" textlink="">
      <xdr:nvSpPr>
        <xdr:cNvPr id="398" name="フローチャート: 判断 397">
          <a:extLst>
            <a:ext uri="{FF2B5EF4-FFF2-40B4-BE49-F238E27FC236}">
              <a16:creationId xmlns:a16="http://schemas.microsoft.com/office/drawing/2014/main" id="{00000000-0008-0000-0E00-00008E010000}"/>
            </a:ext>
          </a:extLst>
        </xdr:cNvPr>
        <xdr:cNvSpPr/>
      </xdr:nvSpPr>
      <xdr:spPr>
        <a:xfrm>
          <a:off x="7810500" y="1824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38041</xdr:rowOff>
    </xdr:from>
    <xdr:to>
      <xdr:col>36</xdr:col>
      <xdr:colOff>165100</xdr:colOff>
      <xdr:row>106</xdr:row>
      <xdr:rowOff>139641</xdr:rowOff>
    </xdr:to>
    <xdr:sp macro="" textlink="">
      <xdr:nvSpPr>
        <xdr:cNvPr id="399" name="フローチャート: 判断 398">
          <a:extLst>
            <a:ext uri="{FF2B5EF4-FFF2-40B4-BE49-F238E27FC236}">
              <a16:creationId xmlns:a16="http://schemas.microsoft.com/office/drawing/2014/main" id="{00000000-0008-0000-0E00-00008F010000}"/>
            </a:ext>
          </a:extLst>
        </xdr:cNvPr>
        <xdr:cNvSpPr/>
      </xdr:nvSpPr>
      <xdr:spPr>
        <a:xfrm>
          <a:off x="6921500" y="18211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00000000-0008-0000-0E00-000090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00000000-0008-0000-0E00-000092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00000000-0008-0000-0E00-000094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24219</xdr:rowOff>
    </xdr:from>
    <xdr:to>
      <xdr:col>50</xdr:col>
      <xdr:colOff>165100</xdr:colOff>
      <xdr:row>108</xdr:row>
      <xdr:rowOff>125819</xdr:rowOff>
    </xdr:to>
    <xdr:sp macro="" textlink="">
      <xdr:nvSpPr>
        <xdr:cNvPr id="405" name="楕円 404">
          <a:extLst>
            <a:ext uri="{FF2B5EF4-FFF2-40B4-BE49-F238E27FC236}">
              <a16:creationId xmlns:a16="http://schemas.microsoft.com/office/drawing/2014/main" id="{00000000-0008-0000-0E00-000095010000}"/>
            </a:ext>
          </a:extLst>
        </xdr:cNvPr>
        <xdr:cNvSpPr/>
      </xdr:nvSpPr>
      <xdr:spPr>
        <a:xfrm>
          <a:off x="9588500" y="1854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24084</xdr:rowOff>
    </xdr:from>
    <xdr:to>
      <xdr:col>41</xdr:col>
      <xdr:colOff>101600</xdr:colOff>
      <xdr:row>108</xdr:row>
      <xdr:rowOff>125684</xdr:rowOff>
    </xdr:to>
    <xdr:sp macro="" textlink="">
      <xdr:nvSpPr>
        <xdr:cNvPr id="406" name="楕円 405">
          <a:extLst>
            <a:ext uri="{FF2B5EF4-FFF2-40B4-BE49-F238E27FC236}">
              <a16:creationId xmlns:a16="http://schemas.microsoft.com/office/drawing/2014/main" id="{00000000-0008-0000-0E00-000096010000}"/>
            </a:ext>
          </a:extLst>
        </xdr:cNvPr>
        <xdr:cNvSpPr/>
      </xdr:nvSpPr>
      <xdr:spPr>
        <a:xfrm>
          <a:off x="7810500" y="1854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105</xdr:row>
      <xdr:rowOff>38949</xdr:rowOff>
    </xdr:from>
    <xdr:ext cx="599010" cy="259045"/>
    <xdr:sp macro="" textlink="">
      <xdr:nvSpPr>
        <xdr:cNvPr id="407" name="n_1aveValue【港湾・漁港】&#10;一人当たり有形固定資産（償却資産）額">
          <a:extLst>
            <a:ext uri="{FF2B5EF4-FFF2-40B4-BE49-F238E27FC236}">
              <a16:creationId xmlns:a16="http://schemas.microsoft.com/office/drawing/2014/main" id="{00000000-0008-0000-0E00-000097010000}"/>
            </a:ext>
          </a:extLst>
        </xdr:cNvPr>
        <xdr:cNvSpPr txBox="1"/>
      </xdr:nvSpPr>
      <xdr:spPr>
        <a:xfrm>
          <a:off x="9327095" y="18041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6639</xdr:rowOff>
    </xdr:from>
    <xdr:ext cx="599010" cy="259045"/>
    <xdr:sp macro="" textlink="">
      <xdr:nvSpPr>
        <xdr:cNvPr id="408" name="n_2aveValue【港湾・漁港】&#10;一人当たり有形固定資産（償却資産）額">
          <a:extLst>
            <a:ext uri="{FF2B5EF4-FFF2-40B4-BE49-F238E27FC236}">
              <a16:creationId xmlns:a16="http://schemas.microsoft.com/office/drawing/2014/main" id="{00000000-0008-0000-0E00-000098010000}"/>
            </a:ext>
          </a:extLst>
        </xdr:cNvPr>
        <xdr:cNvSpPr txBox="1"/>
      </xdr:nvSpPr>
      <xdr:spPr>
        <a:xfrm>
          <a:off x="8450795" y="18008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22010</xdr:rowOff>
    </xdr:from>
    <xdr:ext cx="599010" cy="259045"/>
    <xdr:sp macro="" textlink="">
      <xdr:nvSpPr>
        <xdr:cNvPr id="409" name="n_3aveValue【港湾・漁港】&#10;一人当たり有形固定資産（償却資産）額">
          <a:extLst>
            <a:ext uri="{FF2B5EF4-FFF2-40B4-BE49-F238E27FC236}">
              <a16:creationId xmlns:a16="http://schemas.microsoft.com/office/drawing/2014/main" id="{00000000-0008-0000-0E00-000099010000}"/>
            </a:ext>
          </a:extLst>
        </xdr:cNvPr>
        <xdr:cNvSpPr txBox="1"/>
      </xdr:nvSpPr>
      <xdr:spPr>
        <a:xfrm>
          <a:off x="7561795" y="18024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156168</xdr:rowOff>
    </xdr:from>
    <xdr:ext cx="599010" cy="259045"/>
    <xdr:sp macro="" textlink="">
      <xdr:nvSpPr>
        <xdr:cNvPr id="410" name="n_4aveValue【港湾・漁港】&#10;一人当たり有形固定資産（償却資産）額">
          <a:extLst>
            <a:ext uri="{FF2B5EF4-FFF2-40B4-BE49-F238E27FC236}">
              <a16:creationId xmlns:a16="http://schemas.microsoft.com/office/drawing/2014/main" id="{00000000-0008-0000-0E00-00009A010000}"/>
            </a:ext>
          </a:extLst>
        </xdr:cNvPr>
        <xdr:cNvSpPr txBox="1"/>
      </xdr:nvSpPr>
      <xdr:spPr>
        <a:xfrm>
          <a:off x="6672795" y="17986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102817</xdr:colOff>
      <xdr:row>108</xdr:row>
      <xdr:rowOff>116946</xdr:rowOff>
    </xdr:from>
    <xdr:ext cx="378565" cy="259045"/>
    <xdr:sp macro="" textlink="">
      <xdr:nvSpPr>
        <xdr:cNvPr id="411" name="n_1mainValue【港湾・漁港】&#10;一人当たり有形固定資産（償却資産）額">
          <a:extLst>
            <a:ext uri="{FF2B5EF4-FFF2-40B4-BE49-F238E27FC236}">
              <a16:creationId xmlns:a16="http://schemas.microsoft.com/office/drawing/2014/main" id="{00000000-0008-0000-0E00-00009B010000}"/>
            </a:ext>
          </a:extLst>
        </xdr:cNvPr>
        <xdr:cNvSpPr txBox="1"/>
      </xdr:nvSpPr>
      <xdr:spPr>
        <a:xfrm>
          <a:off x="9437317" y="18633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52017</xdr:colOff>
      <xdr:row>108</xdr:row>
      <xdr:rowOff>116811</xdr:rowOff>
    </xdr:from>
    <xdr:ext cx="378565" cy="259045"/>
    <xdr:sp macro="" textlink="">
      <xdr:nvSpPr>
        <xdr:cNvPr id="412" name="n_3mainValue【港湾・漁港】&#10;一人当たり有形固定資産（償却資産）額">
          <a:extLst>
            <a:ext uri="{FF2B5EF4-FFF2-40B4-BE49-F238E27FC236}">
              <a16:creationId xmlns:a16="http://schemas.microsoft.com/office/drawing/2014/main" id="{00000000-0008-0000-0E00-00009C010000}"/>
            </a:ext>
          </a:extLst>
        </xdr:cNvPr>
        <xdr:cNvSpPr txBox="1"/>
      </xdr:nvSpPr>
      <xdr:spPr>
        <a:xfrm>
          <a:off x="7672017" y="18633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3" name="正方形/長方形 412">
          <a:extLst>
            <a:ext uri="{FF2B5EF4-FFF2-40B4-BE49-F238E27FC236}">
              <a16:creationId xmlns:a16="http://schemas.microsoft.com/office/drawing/2014/main" id="{00000000-0008-0000-0E00-00009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4" name="正方形/長方形 413">
          <a:extLst>
            <a:ext uri="{FF2B5EF4-FFF2-40B4-BE49-F238E27FC236}">
              <a16:creationId xmlns:a16="http://schemas.microsoft.com/office/drawing/2014/main" id="{00000000-0008-0000-0E00-00009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5" name="正方形/長方形 414">
          <a:extLst>
            <a:ext uri="{FF2B5EF4-FFF2-40B4-BE49-F238E27FC236}">
              <a16:creationId xmlns:a16="http://schemas.microsoft.com/office/drawing/2014/main" id="{00000000-0008-0000-0E00-00009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6" name="正方形/長方形 415">
          <a:extLst>
            <a:ext uri="{FF2B5EF4-FFF2-40B4-BE49-F238E27FC236}">
              <a16:creationId xmlns:a16="http://schemas.microsoft.com/office/drawing/2014/main" id="{00000000-0008-0000-0E00-0000A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7" name="正方形/長方形 416">
          <a:extLst>
            <a:ext uri="{FF2B5EF4-FFF2-40B4-BE49-F238E27FC236}">
              <a16:creationId xmlns:a16="http://schemas.microsoft.com/office/drawing/2014/main" id="{00000000-0008-0000-0E00-0000A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8" name="正方形/長方形 417">
          <a:extLst>
            <a:ext uri="{FF2B5EF4-FFF2-40B4-BE49-F238E27FC236}">
              <a16:creationId xmlns:a16="http://schemas.microsoft.com/office/drawing/2014/main" id="{00000000-0008-0000-0E00-0000A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9" name="正方形/長方形 418">
          <a:extLst>
            <a:ext uri="{FF2B5EF4-FFF2-40B4-BE49-F238E27FC236}">
              <a16:creationId xmlns:a16="http://schemas.microsoft.com/office/drawing/2014/main" id="{00000000-0008-0000-0E00-0000A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正方形/長方形 419">
          <a:extLst>
            <a:ext uri="{FF2B5EF4-FFF2-40B4-BE49-F238E27FC236}">
              <a16:creationId xmlns:a16="http://schemas.microsoft.com/office/drawing/2014/main" id="{00000000-0008-0000-0E00-0000A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1" name="テキスト ボックス 420">
          <a:extLst>
            <a:ext uri="{FF2B5EF4-FFF2-40B4-BE49-F238E27FC236}">
              <a16:creationId xmlns:a16="http://schemas.microsoft.com/office/drawing/2014/main" id="{00000000-0008-0000-0E00-0000A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23" name="テキスト ボックス 422">
          <a:extLst>
            <a:ext uri="{FF2B5EF4-FFF2-40B4-BE49-F238E27FC236}">
              <a16:creationId xmlns:a16="http://schemas.microsoft.com/office/drawing/2014/main" id="{00000000-0008-0000-0E00-0000A7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25" name="テキスト ボックス 424">
          <a:extLst>
            <a:ext uri="{FF2B5EF4-FFF2-40B4-BE49-F238E27FC236}">
              <a16:creationId xmlns:a16="http://schemas.microsoft.com/office/drawing/2014/main" id="{00000000-0008-0000-0E00-0000A9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6" name="直線コネクタ 425">
          <a:extLst>
            <a:ext uri="{FF2B5EF4-FFF2-40B4-BE49-F238E27FC236}">
              <a16:creationId xmlns:a16="http://schemas.microsoft.com/office/drawing/2014/main" id="{00000000-0008-0000-0E00-0000AA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7" name="テキスト ボックス 426">
          <a:extLst>
            <a:ext uri="{FF2B5EF4-FFF2-40B4-BE49-F238E27FC236}">
              <a16:creationId xmlns:a16="http://schemas.microsoft.com/office/drawing/2014/main" id="{00000000-0008-0000-0E00-0000AB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8" name="直線コネクタ 427">
          <a:extLst>
            <a:ext uri="{FF2B5EF4-FFF2-40B4-BE49-F238E27FC236}">
              <a16:creationId xmlns:a16="http://schemas.microsoft.com/office/drawing/2014/main" id="{00000000-0008-0000-0E00-0000AC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30" name="直線コネクタ 429">
          <a:extLst>
            <a:ext uri="{FF2B5EF4-FFF2-40B4-BE49-F238E27FC236}">
              <a16:creationId xmlns:a16="http://schemas.microsoft.com/office/drawing/2014/main" id="{00000000-0008-0000-0E00-0000AE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2" name="直線コネクタ 431">
          <a:extLst>
            <a:ext uri="{FF2B5EF4-FFF2-40B4-BE49-F238E27FC236}">
              <a16:creationId xmlns:a16="http://schemas.microsoft.com/office/drawing/2014/main" id="{00000000-0008-0000-0E00-0000B0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4" name="直線コネクタ 433">
          <a:extLst>
            <a:ext uri="{FF2B5EF4-FFF2-40B4-BE49-F238E27FC236}">
              <a16:creationId xmlns:a16="http://schemas.microsoft.com/office/drawing/2014/main" id="{00000000-0008-0000-0E00-0000B2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6" name="直線コネクタ 435">
          <a:extLst>
            <a:ext uri="{FF2B5EF4-FFF2-40B4-BE49-F238E27FC236}">
              <a16:creationId xmlns:a16="http://schemas.microsoft.com/office/drawing/2014/main" id="{00000000-0008-0000-0E00-0000B4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37" name="【認定こども園・幼稚園・保育所】&#10;有形固定資産減価償却率グラフ枠">
          <a:extLst>
            <a:ext uri="{FF2B5EF4-FFF2-40B4-BE49-F238E27FC236}">
              <a16:creationId xmlns:a16="http://schemas.microsoft.com/office/drawing/2014/main" id="{00000000-0008-0000-0E00-0000B5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74567</xdr:rowOff>
    </xdr:from>
    <xdr:to>
      <xdr:col>85</xdr:col>
      <xdr:colOff>126364</xdr:colOff>
      <xdr:row>42</xdr:row>
      <xdr:rowOff>46809</xdr:rowOff>
    </xdr:to>
    <xdr:cxnSp macro="">
      <xdr:nvCxnSpPr>
        <xdr:cNvPr id="438" name="直線コネクタ 437">
          <a:extLst>
            <a:ext uri="{FF2B5EF4-FFF2-40B4-BE49-F238E27FC236}">
              <a16:creationId xmlns:a16="http://schemas.microsoft.com/office/drawing/2014/main" id="{00000000-0008-0000-0E00-0000B6010000}"/>
            </a:ext>
          </a:extLst>
        </xdr:cNvPr>
        <xdr:cNvCxnSpPr/>
      </xdr:nvCxnSpPr>
      <xdr:spPr>
        <a:xfrm flipV="1">
          <a:off x="16318864" y="5732417"/>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50636</xdr:rowOff>
    </xdr:from>
    <xdr:ext cx="405111" cy="259045"/>
    <xdr:sp macro="" textlink="">
      <xdr:nvSpPr>
        <xdr:cNvPr id="439" name="【認定こども園・幼稚園・保育所】&#10;有形固定資産減価償却率最小値テキスト">
          <a:extLst>
            <a:ext uri="{FF2B5EF4-FFF2-40B4-BE49-F238E27FC236}">
              <a16:creationId xmlns:a16="http://schemas.microsoft.com/office/drawing/2014/main" id="{00000000-0008-0000-0E00-0000B7010000}"/>
            </a:ext>
          </a:extLst>
        </xdr:cNvPr>
        <xdr:cNvSpPr txBox="1"/>
      </xdr:nvSpPr>
      <xdr:spPr>
        <a:xfrm>
          <a:off x="16357600" y="7251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46809</xdr:rowOff>
    </xdr:from>
    <xdr:to>
      <xdr:col>86</xdr:col>
      <xdr:colOff>25400</xdr:colOff>
      <xdr:row>42</xdr:row>
      <xdr:rowOff>46809</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a:off x="16230600" y="724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21244</xdr:rowOff>
    </xdr:from>
    <xdr:ext cx="340478" cy="259045"/>
    <xdr:sp macro="" textlink="">
      <xdr:nvSpPr>
        <xdr:cNvPr id="441" name="【認定こども園・幼稚園・保育所】&#10;有形固定資産減価償却率最大値テキスト">
          <a:extLst>
            <a:ext uri="{FF2B5EF4-FFF2-40B4-BE49-F238E27FC236}">
              <a16:creationId xmlns:a16="http://schemas.microsoft.com/office/drawing/2014/main" id="{00000000-0008-0000-0E00-0000B9010000}"/>
            </a:ext>
          </a:extLst>
        </xdr:cNvPr>
        <xdr:cNvSpPr txBox="1"/>
      </xdr:nvSpPr>
      <xdr:spPr>
        <a:xfrm>
          <a:off x="16357600" y="550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16230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119760</xdr:rowOff>
    </xdr:from>
    <xdr:ext cx="405111" cy="259045"/>
    <xdr:sp macro="" textlink="">
      <xdr:nvSpPr>
        <xdr:cNvPr id="443" name="【認定こども園・幼稚園・保育所】&#10;有形固定資産減価償却率平均値テキスト">
          <a:extLst>
            <a:ext uri="{FF2B5EF4-FFF2-40B4-BE49-F238E27FC236}">
              <a16:creationId xmlns:a16="http://schemas.microsoft.com/office/drawing/2014/main" id="{00000000-0008-0000-0E00-0000BB010000}"/>
            </a:ext>
          </a:extLst>
        </xdr:cNvPr>
        <xdr:cNvSpPr txBox="1"/>
      </xdr:nvSpPr>
      <xdr:spPr>
        <a:xfrm>
          <a:off x="16357600" y="64634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141333</xdr:rowOff>
    </xdr:from>
    <xdr:to>
      <xdr:col>85</xdr:col>
      <xdr:colOff>177800</xdr:colOff>
      <xdr:row>38</xdr:row>
      <xdr:rowOff>71482</xdr:rowOff>
    </xdr:to>
    <xdr:sp macro="" textlink="">
      <xdr:nvSpPr>
        <xdr:cNvPr id="444" name="フローチャート: 判断 443">
          <a:extLst>
            <a:ext uri="{FF2B5EF4-FFF2-40B4-BE49-F238E27FC236}">
              <a16:creationId xmlns:a16="http://schemas.microsoft.com/office/drawing/2014/main" id="{00000000-0008-0000-0E00-0000BC010000}"/>
            </a:ext>
          </a:extLst>
        </xdr:cNvPr>
        <xdr:cNvSpPr/>
      </xdr:nvSpPr>
      <xdr:spPr>
        <a:xfrm>
          <a:off x="16268700" y="64849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147864</xdr:rowOff>
    </xdr:from>
    <xdr:to>
      <xdr:col>81</xdr:col>
      <xdr:colOff>101600</xdr:colOff>
      <xdr:row>38</xdr:row>
      <xdr:rowOff>78014</xdr:rowOff>
    </xdr:to>
    <xdr:sp macro="" textlink="">
      <xdr:nvSpPr>
        <xdr:cNvPr id="445" name="フローチャート: 判断 444">
          <a:extLst>
            <a:ext uri="{FF2B5EF4-FFF2-40B4-BE49-F238E27FC236}">
              <a16:creationId xmlns:a16="http://schemas.microsoft.com/office/drawing/2014/main" id="{00000000-0008-0000-0E00-0000BD010000}"/>
            </a:ext>
          </a:extLst>
        </xdr:cNvPr>
        <xdr:cNvSpPr/>
      </xdr:nvSpPr>
      <xdr:spPr>
        <a:xfrm>
          <a:off x="15430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131536</xdr:rowOff>
    </xdr:from>
    <xdr:to>
      <xdr:col>76</xdr:col>
      <xdr:colOff>165100</xdr:colOff>
      <xdr:row>38</xdr:row>
      <xdr:rowOff>61686</xdr:rowOff>
    </xdr:to>
    <xdr:sp macro="" textlink="">
      <xdr:nvSpPr>
        <xdr:cNvPr id="446" name="フローチャート: 判断 445">
          <a:extLst>
            <a:ext uri="{FF2B5EF4-FFF2-40B4-BE49-F238E27FC236}">
              <a16:creationId xmlns:a16="http://schemas.microsoft.com/office/drawing/2014/main" id="{00000000-0008-0000-0E00-0000BE010000}"/>
            </a:ext>
          </a:extLst>
        </xdr:cNvPr>
        <xdr:cNvSpPr/>
      </xdr:nvSpPr>
      <xdr:spPr>
        <a:xfrm>
          <a:off x="14541500" y="647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146231</xdr:rowOff>
    </xdr:from>
    <xdr:to>
      <xdr:col>72</xdr:col>
      <xdr:colOff>38100</xdr:colOff>
      <xdr:row>38</xdr:row>
      <xdr:rowOff>76381</xdr:rowOff>
    </xdr:to>
    <xdr:sp macro="" textlink="">
      <xdr:nvSpPr>
        <xdr:cNvPr id="447" name="フローチャート: 判断 446">
          <a:extLst>
            <a:ext uri="{FF2B5EF4-FFF2-40B4-BE49-F238E27FC236}">
              <a16:creationId xmlns:a16="http://schemas.microsoft.com/office/drawing/2014/main" id="{00000000-0008-0000-0E00-0000BF010000}"/>
            </a:ext>
          </a:extLst>
        </xdr:cNvPr>
        <xdr:cNvSpPr/>
      </xdr:nvSpPr>
      <xdr:spPr>
        <a:xfrm>
          <a:off x="13652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102144</xdr:rowOff>
    </xdr:from>
    <xdr:to>
      <xdr:col>67</xdr:col>
      <xdr:colOff>101600</xdr:colOff>
      <xdr:row>38</xdr:row>
      <xdr:rowOff>32294</xdr:rowOff>
    </xdr:to>
    <xdr:sp macro="" textlink="">
      <xdr:nvSpPr>
        <xdr:cNvPr id="448" name="フローチャート: 判断 447">
          <a:extLst>
            <a:ext uri="{FF2B5EF4-FFF2-40B4-BE49-F238E27FC236}">
              <a16:creationId xmlns:a16="http://schemas.microsoft.com/office/drawing/2014/main" id="{00000000-0008-0000-0E00-0000C0010000}"/>
            </a:ext>
          </a:extLst>
        </xdr:cNvPr>
        <xdr:cNvSpPr/>
      </xdr:nvSpPr>
      <xdr:spPr>
        <a:xfrm>
          <a:off x="127635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id="{00000000-0008-0000-0E00-0000C2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id="{00000000-0008-0000-0E00-0000C4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id="{00000000-0008-0000-0E00-0000C5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30299</xdr:rowOff>
    </xdr:from>
    <xdr:to>
      <xdr:col>81</xdr:col>
      <xdr:colOff>101600</xdr:colOff>
      <xdr:row>40</xdr:row>
      <xdr:rowOff>131899</xdr:rowOff>
    </xdr:to>
    <xdr:sp macro="" textlink="">
      <xdr:nvSpPr>
        <xdr:cNvPr id="454" name="楕円 453">
          <a:extLst>
            <a:ext uri="{FF2B5EF4-FFF2-40B4-BE49-F238E27FC236}">
              <a16:creationId xmlns:a16="http://schemas.microsoft.com/office/drawing/2014/main" id="{00000000-0008-0000-0E00-0000C6010000}"/>
            </a:ext>
          </a:extLst>
        </xdr:cNvPr>
        <xdr:cNvSpPr/>
      </xdr:nvSpPr>
      <xdr:spPr>
        <a:xfrm>
          <a:off x="15430500" y="688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40</xdr:row>
      <xdr:rowOff>61323</xdr:rowOff>
    </xdr:from>
    <xdr:to>
      <xdr:col>72</xdr:col>
      <xdr:colOff>38100</xdr:colOff>
      <xdr:row>40</xdr:row>
      <xdr:rowOff>162923</xdr:rowOff>
    </xdr:to>
    <xdr:sp macro="" textlink="">
      <xdr:nvSpPr>
        <xdr:cNvPr id="455" name="楕円 454">
          <a:extLst>
            <a:ext uri="{FF2B5EF4-FFF2-40B4-BE49-F238E27FC236}">
              <a16:creationId xmlns:a16="http://schemas.microsoft.com/office/drawing/2014/main" id="{00000000-0008-0000-0E00-0000C7010000}"/>
            </a:ext>
          </a:extLst>
        </xdr:cNvPr>
        <xdr:cNvSpPr/>
      </xdr:nvSpPr>
      <xdr:spPr>
        <a:xfrm>
          <a:off x="13652500" y="691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94541</xdr:rowOff>
    </xdr:from>
    <xdr:ext cx="405111" cy="259045"/>
    <xdr:sp macro="" textlink="">
      <xdr:nvSpPr>
        <xdr:cNvPr id="456" name="n_1aveValue【認定こども園・幼稚園・保育所】&#10;有形固定資産減価償却率">
          <a:extLst>
            <a:ext uri="{FF2B5EF4-FFF2-40B4-BE49-F238E27FC236}">
              <a16:creationId xmlns:a16="http://schemas.microsoft.com/office/drawing/2014/main" id="{00000000-0008-0000-0E00-0000C8010000}"/>
            </a:ext>
          </a:extLst>
        </xdr:cNvPr>
        <xdr:cNvSpPr txBox="1"/>
      </xdr:nvSpPr>
      <xdr:spPr>
        <a:xfrm>
          <a:off x="15266044" y="626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78213</xdr:rowOff>
    </xdr:from>
    <xdr:ext cx="405111" cy="259045"/>
    <xdr:sp macro="" textlink="">
      <xdr:nvSpPr>
        <xdr:cNvPr id="457" name="n_2aveValue【認定こども園・幼稚園・保育所】&#10;有形固定資産減価償却率">
          <a:extLst>
            <a:ext uri="{FF2B5EF4-FFF2-40B4-BE49-F238E27FC236}">
              <a16:creationId xmlns:a16="http://schemas.microsoft.com/office/drawing/2014/main" id="{00000000-0008-0000-0E00-0000C9010000}"/>
            </a:ext>
          </a:extLst>
        </xdr:cNvPr>
        <xdr:cNvSpPr txBox="1"/>
      </xdr:nvSpPr>
      <xdr:spPr>
        <a:xfrm>
          <a:off x="14389744" y="625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92908</xdr:rowOff>
    </xdr:from>
    <xdr:ext cx="405111" cy="259045"/>
    <xdr:sp macro="" textlink="">
      <xdr:nvSpPr>
        <xdr:cNvPr id="458" name="n_3aveValue【認定こども園・幼稚園・保育所】&#10;有形固定資産減価償却率">
          <a:extLst>
            <a:ext uri="{FF2B5EF4-FFF2-40B4-BE49-F238E27FC236}">
              <a16:creationId xmlns:a16="http://schemas.microsoft.com/office/drawing/2014/main" id="{00000000-0008-0000-0E00-0000CA010000}"/>
            </a:ext>
          </a:extLst>
        </xdr:cNvPr>
        <xdr:cNvSpPr txBox="1"/>
      </xdr:nvSpPr>
      <xdr:spPr>
        <a:xfrm>
          <a:off x="13500744" y="626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48821</xdr:rowOff>
    </xdr:from>
    <xdr:ext cx="405111" cy="259045"/>
    <xdr:sp macro="" textlink="">
      <xdr:nvSpPr>
        <xdr:cNvPr id="459" name="n_4aveValue【認定こども園・幼稚園・保育所】&#10;有形固定資産減価償却率">
          <a:extLst>
            <a:ext uri="{FF2B5EF4-FFF2-40B4-BE49-F238E27FC236}">
              <a16:creationId xmlns:a16="http://schemas.microsoft.com/office/drawing/2014/main" id="{00000000-0008-0000-0E00-0000CB010000}"/>
            </a:ext>
          </a:extLst>
        </xdr:cNvPr>
        <xdr:cNvSpPr txBox="1"/>
      </xdr:nvSpPr>
      <xdr:spPr>
        <a:xfrm>
          <a:off x="12611744" y="622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123026</xdr:rowOff>
    </xdr:from>
    <xdr:ext cx="405111" cy="259045"/>
    <xdr:sp macro="" textlink="">
      <xdr:nvSpPr>
        <xdr:cNvPr id="460" name="n_1mainValue【認定こども園・幼稚園・保育所】&#10;有形固定資産減価償却率">
          <a:extLst>
            <a:ext uri="{FF2B5EF4-FFF2-40B4-BE49-F238E27FC236}">
              <a16:creationId xmlns:a16="http://schemas.microsoft.com/office/drawing/2014/main" id="{00000000-0008-0000-0E00-0000CC010000}"/>
            </a:ext>
          </a:extLst>
        </xdr:cNvPr>
        <xdr:cNvSpPr txBox="1"/>
      </xdr:nvSpPr>
      <xdr:spPr>
        <a:xfrm>
          <a:off x="15266044" y="698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154050</xdr:rowOff>
    </xdr:from>
    <xdr:ext cx="405111" cy="259045"/>
    <xdr:sp macro="" textlink="">
      <xdr:nvSpPr>
        <xdr:cNvPr id="461" name="n_3mainValue【認定こども園・幼稚園・保育所】&#10;有形固定資産減価償却率">
          <a:extLst>
            <a:ext uri="{FF2B5EF4-FFF2-40B4-BE49-F238E27FC236}">
              <a16:creationId xmlns:a16="http://schemas.microsoft.com/office/drawing/2014/main" id="{00000000-0008-0000-0E00-0000CD010000}"/>
            </a:ext>
          </a:extLst>
        </xdr:cNvPr>
        <xdr:cNvSpPr txBox="1"/>
      </xdr:nvSpPr>
      <xdr:spPr>
        <a:xfrm>
          <a:off x="13500744" y="701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2" name="正方形/長方形 461">
          <a:extLst>
            <a:ext uri="{FF2B5EF4-FFF2-40B4-BE49-F238E27FC236}">
              <a16:creationId xmlns:a16="http://schemas.microsoft.com/office/drawing/2014/main" id="{00000000-0008-0000-0E00-0000CE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3" name="正方形/長方形 462">
          <a:extLst>
            <a:ext uri="{FF2B5EF4-FFF2-40B4-BE49-F238E27FC236}">
              <a16:creationId xmlns:a16="http://schemas.microsoft.com/office/drawing/2014/main" id="{00000000-0008-0000-0E00-0000CF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4" name="正方形/長方形 463">
          <a:extLst>
            <a:ext uri="{FF2B5EF4-FFF2-40B4-BE49-F238E27FC236}">
              <a16:creationId xmlns:a16="http://schemas.microsoft.com/office/drawing/2014/main" id="{00000000-0008-0000-0E00-0000D0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5" name="正方形/長方形 464">
          <a:extLst>
            <a:ext uri="{FF2B5EF4-FFF2-40B4-BE49-F238E27FC236}">
              <a16:creationId xmlns:a16="http://schemas.microsoft.com/office/drawing/2014/main" id="{00000000-0008-0000-0E00-0000D1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6" name="正方形/長方形 465">
          <a:extLst>
            <a:ext uri="{FF2B5EF4-FFF2-40B4-BE49-F238E27FC236}">
              <a16:creationId xmlns:a16="http://schemas.microsoft.com/office/drawing/2014/main" id="{00000000-0008-0000-0E00-0000D2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7" name="正方形/長方形 466">
          <a:extLst>
            <a:ext uri="{FF2B5EF4-FFF2-40B4-BE49-F238E27FC236}">
              <a16:creationId xmlns:a16="http://schemas.microsoft.com/office/drawing/2014/main" id="{00000000-0008-0000-0E00-0000D3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8" name="正方形/長方形 467">
          <a:extLst>
            <a:ext uri="{FF2B5EF4-FFF2-40B4-BE49-F238E27FC236}">
              <a16:creationId xmlns:a16="http://schemas.microsoft.com/office/drawing/2014/main" id="{00000000-0008-0000-0E00-0000D4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9" name="正方形/長方形 468">
          <a:extLst>
            <a:ext uri="{FF2B5EF4-FFF2-40B4-BE49-F238E27FC236}">
              <a16:creationId xmlns:a16="http://schemas.microsoft.com/office/drawing/2014/main" id="{00000000-0008-0000-0E00-0000D5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77" name="テキスト ボックス 476">
          <a:extLst>
            <a:ext uri="{FF2B5EF4-FFF2-40B4-BE49-F238E27FC236}">
              <a16:creationId xmlns:a16="http://schemas.microsoft.com/office/drawing/2014/main" id="{00000000-0008-0000-0E00-0000DD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9" name="テキスト ボックス 478">
          <a:extLst>
            <a:ext uri="{FF2B5EF4-FFF2-40B4-BE49-F238E27FC236}">
              <a16:creationId xmlns:a16="http://schemas.microsoft.com/office/drawing/2014/main" id="{00000000-0008-0000-0E00-0000DF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81" name="テキスト ボックス 480">
          <a:extLst>
            <a:ext uri="{FF2B5EF4-FFF2-40B4-BE49-F238E27FC236}">
              <a16:creationId xmlns:a16="http://schemas.microsoft.com/office/drawing/2014/main" id="{00000000-0008-0000-0E00-0000E1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82" name="直線コネクタ 481">
          <a:extLst>
            <a:ext uri="{FF2B5EF4-FFF2-40B4-BE49-F238E27FC236}">
              <a16:creationId xmlns:a16="http://schemas.microsoft.com/office/drawing/2014/main" id="{00000000-0008-0000-0E00-0000E2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83" name="テキスト ボックス 482">
          <a:extLst>
            <a:ext uri="{FF2B5EF4-FFF2-40B4-BE49-F238E27FC236}">
              <a16:creationId xmlns:a16="http://schemas.microsoft.com/office/drawing/2014/main" id="{00000000-0008-0000-0E00-0000E3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4" name="直線コネクタ 483">
          <a:extLst>
            <a:ext uri="{FF2B5EF4-FFF2-40B4-BE49-F238E27FC236}">
              <a16:creationId xmlns:a16="http://schemas.microsoft.com/office/drawing/2014/main" id="{00000000-0008-0000-0E00-0000E4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6" name="【認定こども園・幼稚園・保育所】&#10;一人当たり面積グラフ枠">
          <a:extLst>
            <a:ext uri="{FF2B5EF4-FFF2-40B4-BE49-F238E27FC236}">
              <a16:creationId xmlns:a16="http://schemas.microsoft.com/office/drawing/2014/main" id="{00000000-0008-0000-0E00-0000E6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61504</xdr:rowOff>
    </xdr:from>
    <xdr:to>
      <xdr:col>116</xdr:col>
      <xdr:colOff>62864</xdr:colOff>
      <xdr:row>42</xdr:row>
      <xdr:rowOff>40277</xdr:rowOff>
    </xdr:to>
    <xdr:cxnSp macro="">
      <xdr:nvCxnSpPr>
        <xdr:cNvPr id="487" name="直線コネクタ 486">
          <a:extLst>
            <a:ext uri="{FF2B5EF4-FFF2-40B4-BE49-F238E27FC236}">
              <a16:creationId xmlns:a16="http://schemas.microsoft.com/office/drawing/2014/main" id="{00000000-0008-0000-0E00-0000E7010000}"/>
            </a:ext>
          </a:extLst>
        </xdr:cNvPr>
        <xdr:cNvCxnSpPr/>
      </xdr:nvCxnSpPr>
      <xdr:spPr>
        <a:xfrm flipV="1">
          <a:off x="22160864" y="5719354"/>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44104</xdr:rowOff>
    </xdr:from>
    <xdr:ext cx="469744" cy="259045"/>
    <xdr:sp macro="" textlink="">
      <xdr:nvSpPr>
        <xdr:cNvPr id="488" name="【認定こども園・幼稚園・保育所】&#10;一人当たり面積最小値テキスト">
          <a:extLst>
            <a:ext uri="{FF2B5EF4-FFF2-40B4-BE49-F238E27FC236}">
              <a16:creationId xmlns:a16="http://schemas.microsoft.com/office/drawing/2014/main" id="{00000000-0008-0000-0E00-0000E8010000}"/>
            </a:ext>
          </a:extLst>
        </xdr:cNvPr>
        <xdr:cNvSpPr txBox="1"/>
      </xdr:nvSpPr>
      <xdr:spPr>
        <a:xfrm>
          <a:off x="22199600" y="724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40277</xdr:rowOff>
    </xdr:from>
    <xdr:to>
      <xdr:col>116</xdr:col>
      <xdr:colOff>152400</xdr:colOff>
      <xdr:row>42</xdr:row>
      <xdr:rowOff>40277</xdr:rowOff>
    </xdr:to>
    <xdr:cxnSp macro="">
      <xdr:nvCxnSpPr>
        <xdr:cNvPr id="489" name="直線コネクタ 488">
          <a:extLst>
            <a:ext uri="{FF2B5EF4-FFF2-40B4-BE49-F238E27FC236}">
              <a16:creationId xmlns:a16="http://schemas.microsoft.com/office/drawing/2014/main" id="{00000000-0008-0000-0E00-0000E9010000}"/>
            </a:ext>
          </a:extLst>
        </xdr:cNvPr>
        <xdr:cNvCxnSpPr/>
      </xdr:nvCxnSpPr>
      <xdr:spPr>
        <a:xfrm>
          <a:off x="22072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8181</xdr:rowOff>
    </xdr:from>
    <xdr:ext cx="469744" cy="259045"/>
    <xdr:sp macro="" textlink="">
      <xdr:nvSpPr>
        <xdr:cNvPr id="490" name="【認定こども園・幼稚園・保育所】&#10;一人当たり面積最大値テキスト">
          <a:extLst>
            <a:ext uri="{FF2B5EF4-FFF2-40B4-BE49-F238E27FC236}">
              <a16:creationId xmlns:a16="http://schemas.microsoft.com/office/drawing/2014/main" id="{00000000-0008-0000-0E00-0000EA010000}"/>
            </a:ext>
          </a:extLst>
        </xdr:cNvPr>
        <xdr:cNvSpPr txBox="1"/>
      </xdr:nvSpPr>
      <xdr:spPr>
        <a:xfrm>
          <a:off x="22199600" y="5494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61504</xdr:rowOff>
    </xdr:from>
    <xdr:to>
      <xdr:col>116</xdr:col>
      <xdr:colOff>152400</xdr:colOff>
      <xdr:row>33</xdr:row>
      <xdr:rowOff>61504</xdr:rowOff>
    </xdr:to>
    <xdr:cxnSp macro="">
      <xdr:nvCxnSpPr>
        <xdr:cNvPr id="491" name="直線コネクタ 490">
          <a:extLst>
            <a:ext uri="{FF2B5EF4-FFF2-40B4-BE49-F238E27FC236}">
              <a16:creationId xmlns:a16="http://schemas.microsoft.com/office/drawing/2014/main" id="{00000000-0008-0000-0E00-0000EB010000}"/>
            </a:ext>
          </a:extLst>
        </xdr:cNvPr>
        <xdr:cNvCxnSpPr/>
      </xdr:nvCxnSpPr>
      <xdr:spPr>
        <a:xfrm>
          <a:off x="22072600" y="571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163847</xdr:rowOff>
    </xdr:from>
    <xdr:ext cx="469744" cy="259045"/>
    <xdr:sp macro="" textlink="">
      <xdr:nvSpPr>
        <xdr:cNvPr id="492" name="【認定こども園・幼稚園・保育所】&#10;一人当たり面積平均値テキスト">
          <a:extLst>
            <a:ext uri="{FF2B5EF4-FFF2-40B4-BE49-F238E27FC236}">
              <a16:creationId xmlns:a16="http://schemas.microsoft.com/office/drawing/2014/main" id="{00000000-0008-0000-0E00-0000EC010000}"/>
            </a:ext>
          </a:extLst>
        </xdr:cNvPr>
        <xdr:cNvSpPr txBox="1"/>
      </xdr:nvSpPr>
      <xdr:spPr>
        <a:xfrm>
          <a:off x="22199600" y="667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xdr:rowOff>
    </xdr:from>
    <xdr:to>
      <xdr:col>116</xdr:col>
      <xdr:colOff>114300</xdr:colOff>
      <xdr:row>39</xdr:row>
      <xdr:rowOff>115570</xdr:rowOff>
    </xdr:to>
    <xdr:sp macro="" textlink="">
      <xdr:nvSpPr>
        <xdr:cNvPr id="493" name="フローチャート: 判断 492">
          <a:extLst>
            <a:ext uri="{FF2B5EF4-FFF2-40B4-BE49-F238E27FC236}">
              <a16:creationId xmlns:a16="http://schemas.microsoft.com/office/drawing/2014/main" id="{00000000-0008-0000-0E00-0000ED010000}"/>
            </a:ext>
          </a:extLst>
        </xdr:cNvPr>
        <xdr:cNvSpPr/>
      </xdr:nvSpPr>
      <xdr:spPr>
        <a:xfrm>
          <a:off x="22110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76019</xdr:rowOff>
    </xdr:from>
    <xdr:to>
      <xdr:col>112</xdr:col>
      <xdr:colOff>38100</xdr:colOff>
      <xdr:row>40</xdr:row>
      <xdr:rowOff>6169</xdr:rowOff>
    </xdr:to>
    <xdr:sp macro="" textlink="">
      <xdr:nvSpPr>
        <xdr:cNvPr id="494" name="フローチャート: 判断 493">
          <a:extLst>
            <a:ext uri="{FF2B5EF4-FFF2-40B4-BE49-F238E27FC236}">
              <a16:creationId xmlns:a16="http://schemas.microsoft.com/office/drawing/2014/main" id="{00000000-0008-0000-0E00-0000EE010000}"/>
            </a:ext>
          </a:extLst>
        </xdr:cNvPr>
        <xdr:cNvSpPr/>
      </xdr:nvSpPr>
      <xdr:spPr>
        <a:xfrm>
          <a:off x="212725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79284</xdr:rowOff>
    </xdr:from>
    <xdr:to>
      <xdr:col>107</xdr:col>
      <xdr:colOff>101600</xdr:colOff>
      <xdr:row>40</xdr:row>
      <xdr:rowOff>9434</xdr:rowOff>
    </xdr:to>
    <xdr:sp macro="" textlink="">
      <xdr:nvSpPr>
        <xdr:cNvPr id="495" name="フローチャート: 判断 494">
          <a:extLst>
            <a:ext uri="{FF2B5EF4-FFF2-40B4-BE49-F238E27FC236}">
              <a16:creationId xmlns:a16="http://schemas.microsoft.com/office/drawing/2014/main" id="{00000000-0008-0000-0E00-0000EF010000}"/>
            </a:ext>
          </a:extLst>
        </xdr:cNvPr>
        <xdr:cNvSpPr/>
      </xdr:nvSpPr>
      <xdr:spPr>
        <a:xfrm>
          <a:off x="203835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43362</xdr:rowOff>
    </xdr:from>
    <xdr:to>
      <xdr:col>102</xdr:col>
      <xdr:colOff>165100</xdr:colOff>
      <xdr:row>39</xdr:row>
      <xdr:rowOff>144962</xdr:rowOff>
    </xdr:to>
    <xdr:sp macro="" textlink="">
      <xdr:nvSpPr>
        <xdr:cNvPr id="496" name="フローチャート: 判断 495">
          <a:extLst>
            <a:ext uri="{FF2B5EF4-FFF2-40B4-BE49-F238E27FC236}">
              <a16:creationId xmlns:a16="http://schemas.microsoft.com/office/drawing/2014/main" id="{00000000-0008-0000-0E00-0000F0010000}"/>
            </a:ext>
          </a:extLst>
        </xdr:cNvPr>
        <xdr:cNvSpPr/>
      </xdr:nvSpPr>
      <xdr:spPr>
        <a:xfrm>
          <a:off x="19494500" y="67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69487</xdr:rowOff>
    </xdr:from>
    <xdr:to>
      <xdr:col>98</xdr:col>
      <xdr:colOff>38100</xdr:colOff>
      <xdr:row>39</xdr:row>
      <xdr:rowOff>171087</xdr:rowOff>
    </xdr:to>
    <xdr:sp macro="" textlink="">
      <xdr:nvSpPr>
        <xdr:cNvPr id="497" name="フローチャート: 判断 496">
          <a:extLst>
            <a:ext uri="{FF2B5EF4-FFF2-40B4-BE49-F238E27FC236}">
              <a16:creationId xmlns:a16="http://schemas.microsoft.com/office/drawing/2014/main" id="{00000000-0008-0000-0E00-0000F1010000}"/>
            </a:ext>
          </a:extLst>
        </xdr:cNvPr>
        <xdr:cNvSpPr/>
      </xdr:nvSpPr>
      <xdr:spPr>
        <a:xfrm>
          <a:off x="18605500" y="6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8" name="テキスト ボックス 497">
          <a:extLst>
            <a:ext uri="{FF2B5EF4-FFF2-40B4-BE49-F238E27FC236}">
              <a16:creationId xmlns:a16="http://schemas.microsoft.com/office/drawing/2014/main" id="{00000000-0008-0000-0E00-0000F2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9" name="テキスト ボックス 498">
          <a:extLst>
            <a:ext uri="{FF2B5EF4-FFF2-40B4-BE49-F238E27FC236}">
              <a16:creationId xmlns:a16="http://schemas.microsoft.com/office/drawing/2014/main" id="{00000000-0008-0000-0E00-0000F3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0" name="テキスト ボックス 499">
          <a:extLst>
            <a:ext uri="{FF2B5EF4-FFF2-40B4-BE49-F238E27FC236}">
              <a16:creationId xmlns:a16="http://schemas.microsoft.com/office/drawing/2014/main" id="{00000000-0008-0000-0E00-0000F4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1" name="テキスト ボックス 500">
          <a:extLst>
            <a:ext uri="{FF2B5EF4-FFF2-40B4-BE49-F238E27FC236}">
              <a16:creationId xmlns:a16="http://schemas.microsoft.com/office/drawing/2014/main" id="{00000000-0008-0000-0E00-0000F5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2" name="テキスト ボックス 501">
          <a:extLst>
            <a:ext uri="{FF2B5EF4-FFF2-40B4-BE49-F238E27FC236}">
              <a16:creationId xmlns:a16="http://schemas.microsoft.com/office/drawing/2014/main" id="{00000000-0008-0000-0E00-0000F6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159294</xdr:rowOff>
    </xdr:from>
    <xdr:to>
      <xdr:col>112</xdr:col>
      <xdr:colOff>38100</xdr:colOff>
      <xdr:row>41</xdr:row>
      <xdr:rowOff>89444</xdr:rowOff>
    </xdr:to>
    <xdr:sp macro="" textlink="">
      <xdr:nvSpPr>
        <xdr:cNvPr id="503" name="楕円 502">
          <a:extLst>
            <a:ext uri="{FF2B5EF4-FFF2-40B4-BE49-F238E27FC236}">
              <a16:creationId xmlns:a16="http://schemas.microsoft.com/office/drawing/2014/main" id="{00000000-0008-0000-0E00-0000F7010000}"/>
            </a:ext>
          </a:extLst>
        </xdr:cNvPr>
        <xdr:cNvSpPr/>
      </xdr:nvSpPr>
      <xdr:spPr>
        <a:xfrm>
          <a:off x="21272500" y="701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33565</xdr:rowOff>
    </xdr:from>
    <xdr:to>
      <xdr:col>102</xdr:col>
      <xdr:colOff>165100</xdr:colOff>
      <xdr:row>41</xdr:row>
      <xdr:rowOff>135165</xdr:rowOff>
    </xdr:to>
    <xdr:sp macro="" textlink="">
      <xdr:nvSpPr>
        <xdr:cNvPr id="504" name="楕円 503">
          <a:extLst>
            <a:ext uri="{FF2B5EF4-FFF2-40B4-BE49-F238E27FC236}">
              <a16:creationId xmlns:a16="http://schemas.microsoft.com/office/drawing/2014/main" id="{00000000-0008-0000-0E00-0000F8010000}"/>
            </a:ext>
          </a:extLst>
        </xdr:cNvPr>
        <xdr:cNvSpPr/>
      </xdr:nvSpPr>
      <xdr:spPr>
        <a:xfrm>
          <a:off x="19494500" y="70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38</xdr:row>
      <xdr:rowOff>22696</xdr:rowOff>
    </xdr:from>
    <xdr:ext cx="469744" cy="259045"/>
    <xdr:sp macro="" textlink="">
      <xdr:nvSpPr>
        <xdr:cNvPr id="505" name="n_1ave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21075727" y="653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25961</xdr:rowOff>
    </xdr:from>
    <xdr:ext cx="469744" cy="259045"/>
    <xdr:sp macro="" textlink="">
      <xdr:nvSpPr>
        <xdr:cNvPr id="506" name="n_2ave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20199427" y="654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161489</xdr:rowOff>
    </xdr:from>
    <xdr:ext cx="469744" cy="259045"/>
    <xdr:sp macro="" textlink="">
      <xdr:nvSpPr>
        <xdr:cNvPr id="507" name="n_3aveValue【認定こども園・幼稚園・保育所】&#10;一人当たり面積">
          <a:extLst>
            <a:ext uri="{FF2B5EF4-FFF2-40B4-BE49-F238E27FC236}">
              <a16:creationId xmlns:a16="http://schemas.microsoft.com/office/drawing/2014/main" id="{00000000-0008-0000-0E00-0000FB010000}"/>
            </a:ext>
          </a:extLst>
        </xdr:cNvPr>
        <xdr:cNvSpPr txBox="1"/>
      </xdr:nvSpPr>
      <xdr:spPr>
        <a:xfrm>
          <a:off x="19310427" y="650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16164</xdr:rowOff>
    </xdr:from>
    <xdr:ext cx="469744" cy="259045"/>
    <xdr:sp macro="" textlink="">
      <xdr:nvSpPr>
        <xdr:cNvPr id="508" name="n_4aveValue【認定こども園・幼稚園・保育所】&#10;一人当たり面積">
          <a:extLst>
            <a:ext uri="{FF2B5EF4-FFF2-40B4-BE49-F238E27FC236}">
              <a16:creationId xmlns:a16="http://schemas.microsoft.com/office/drawing/2014/main" id="{00000000-0008-0000-0E00-0000FC010000}"/>
            </a:ext>
          </a:extLst>
        </xdr:cNvPr>
        <xdr:cNvSpPr txBox="1"/>
      </xdr:nvSpPr>
      <xdr:spPr>
        <a:xfrm>
          <a:off x="18421427" y="653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80571</xdr:rowOff>
    </xdr:from>
    <xdr:ext cx="469744" cy="259045"/>
    <xdr:sp macro="" textlink="">
      <xdr:nvSpPr>
        <xdr:cNvPr id="509" name="n_1mainValue【認定こども園・幼稚園・保育所】&#10;一人当たり面積">
          <a:extLst>
            <a:ext uri="{FF2B5EF4-FFF2-40B4-BE49-F238E27FC236}">
              <a16:creationId xmlns:a16="http://schemas.microsoft.com/office/drawing/2014/main" id="{00000000-0008-0000-0E00-0000FD010000}"/>
            </a:ext>
          </a:extLst>
        </xdr:cNvPr>
        <xdr:cNvSpPr txBox="1"/>
      </xdr:nvSpPr>
      <xdr:spPr>
        <a:xfrm>
          <a:off x="21075727" y="711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126292</xdr:rowOff>
    </xdr:from>
    <xdr:ext cx="469744" cy="259045"/>
    <xdr:sp macro="" textlink="">
      <xdr:nvSpPr>
        <xdr:cNvPr id="510" name="n_3mainValue【認定こども園・幼稚園・保育所】&#10;一人当たり面積">
          <a:extLst>
            <a:ext uri="{FF2B5EF4-FFF2-40B4-BE49-F238E27FC236}">
              <a16:creationId xmlns:a16="http://schemas.microsoft.com/office/drawing/2014/main" id="{00000000-0008-0000-0E00-0000FE010000}"/>
            </a:ext>
          </a:extLst>
        </xdr:cNvPr>
        <xdr:cNvSpPr txBox="1"/>
      </xdr:nvSpPr>
      <xdr:spPr>
        <a:xfrm>
          <a:off x="19310427" y="715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00000000-0008-0000-0E00-000005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00000000-0008-0000-0E00-000006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5" name="テキスト ボックス 534">
          <a:extLst>
            <a:ext uri="{FF2B5EF4-FFF2-40B4-BE49-F238E27FC236}">
              <a16:creationId xmlns:a16="http://schemas.microsoft.com/office/drawing/2014/main" id="{00000000-0008-0000-0E00-000017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6" name="【学校施設】&#10;有形固定資産減価償却率グラフ枠">
          <a:extLst>
            <a:ext uri="{FF2B5EF4-FFF2-40B4-BE49-F238E27FC236}">
              <a16:creationId xmlns:a16="http://schemas.microsoft.com/office/drawing/2014/main" id="{00000000-0008-0000-0E00-000018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73478</xdr:rowOff>
    </xdr:from>
    <xdr:to>
      <xdr:col>85</xdr:col>
      <xdr:colOff>126364</xdr:colOff>
      <xdr:row>63</xdr:row>
      <xdr:rowOff>112667</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flipV="1">
          <a:off x="16318864" y="9503228"/>
          <a:ext cx="0" cy="1410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116494</xdr:rowOff>
    </xdr:from>
    <xdr:ext cx="405111" cy="259045"/>
    <xdr:sp macro="" textlink="">
      <xdr:nvSpPr>
        <xdr:cNvPr id="538" name="【学校施設】&#10;有形固定資産減価償却率最小値テキスト">
          <a:extLst>
            <a:ext uri="{FF2B5EF4-FFF2-40B4-BE49-F238E27FC236}">
              <a16:creationId xmlns:a16="http://schemas.microsoft.com/office/drawing/2014/main" id="{00000000-0008-0000-0E00-00001A020000}"/>
            </a:ext>
          </a:extLst>
        </xdr:cNvPr>
        <xdr:cNvSpPr txBox="1"/>
      </xdr:nvSpPr>
      <xdr:spPr>
        <a:xfrm>
          <a:off x="16357600" y="1091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112667</xdr:rowOff>
    </xdr:from>
    <xdr:to>
      <xdr:col>86</xdr:col>
      <xdr:colOff>25400</xdr:colOff>
      <xdr:row>63</xdr:row>
      <xdr:rowOff>112667</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6230600" y="1091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20155</xdr:rowOff>
    </xdr:from>
    <xdr:ext cx="405111" cy="259045"/>
    <xdr:sp macro="" textlink="">
      <xdr:nvSpPr>
        <xdr:cNvPr id="540" name="【学校施設】&#10;有形固定資産減価償却率最大値テキスト">
          <a:extLst>
            <a:ext uri="{FF2B5EF4-FFF2-40B4-BE49-F238E27FC236}">
              <a16:creationId xmlns:a16="http://schemas.microsoft.com/office/drawing/2014/main" id="{00000000-0008-0000-0E00-00001C020000}"/>
            </a:ext>
          </a:extLst>
        </xdr:cNvPr>
        <xdr:cNvSpPr txBox="1"/>
      </xdr:nvSpPr>
      <xdr:spPr>
        <a:xfrm>
          <a:off x="16357600" y="9278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73478</xdr:rowOff>
    </xdr:from>
    <xdr:to>
      <xdr:col>86</xdr:col>
      <xdr:colOff>25400</xdr:colOff>
      <xdr:row>55</xdr:row>
      <xdr:rowOff>73478</xdr:rowOff>
    </xdr:to>
    <xdr:cxnSp macro="">
      <xdr:nvCxnSpPr>
        <xdr:cNvPr id="541" name="直線コネクタ 540">
          <a:extLst>
            <a:ext uri="{FF2B5EF4-FFF2-40B4-BE49-F238E27FC236}">
              <a16:creationId xmlns:a16="http://schemas.microsoft.com/office/drawing/2014/main" id="{00000000-0008-0000-0E00-00001D020000}"/>
            </a:ext>
          </a:extLst>
        </xdr:cNvPr>
        <xdr:cNvCxnSpPr/>
      </xdr:nvCxnSpPr>
      <xdr:spPr>
        <a:xfrm>
          <a:off x="16230600" y="950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92546</xdr:rowOff>
    </xdr:from>
    <xdr:ext cx="405111" cy="259045"/>
    <xdr:sp macro="" textlink="">
      <xdr:nvSpPr>
        <xdr:cNvPr id="542" name="【学校施設】&#10;有形固定資産減価償却率平均値テキスト">
          <a:extLst>
            <a:ext uri="{FF2B5EF4-FFF2-40B4-BE49-F238E27FC236}">
              <a16:creationId xmlns:a16="http://schemas.microsoft.com/office/drawing/2014/main" id="{00000000-0008-0000-0E00-00001E020000}"/>
            </a:ext>
          </a:extLst>
        </xdr:cNvPr>
        <xdr:cNvSpPr txBox="1"/>
      </xdr:nvSpPr>
      <xdr:spPr>
        <a:xfrm>
          <a:off x="16357600" y="1020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543" name="フローチャート: 判断 542">
          <a:extLst>
            <a:ext uri="{FF2B5EF4-FFF2-40B4-BE49-F238E27FC236}">
              <a16:creationId xmlns:a16="http://schemas.microsoft.com/office/drawing/2014/main" id="{00000000-0008-0000-0E00-00001F020000}"/>
            </a:ext>
          </a:extLst>
        </xdr:cNvPr>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45538</xdr:rowOff>
    </xdr:from>
    <xdr:to>
      <xdr:col>81</xdr:col>
      <xdr:colOff>101600</xdr:colOff>
      <xdr:row>59</xdr:row>
      <xdr:rowOff>147138</xdr:rowOff>
    </xdr:to>
    <xdr:sp macro="" textlink="">
      <xdr:nvSpPr>
        <xdr:cNvPr id="544" name="フローチャート: 判断 543">
          <a:extLst>
            <a:ext uri="{FF2B5EF4-FFF2-40B4-BE49-F238E27FC236}">
              <a16:creationId xmlns:a16="http://schemas.microsoft.com/office/drawing/2014/main" id="{00000000-0008-0000-0E00-000020020000}"/>
            </a:ext>
          </a:extLst>
        </xdr:cNvPr>
        <xdr:cNvSpPr/>
      </xdr:nvSpPr>
      <xdr:spPr>
        <a:xfrm>
          <a:off x="15430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16147</xdr:rowOff>
    </xdr:from>
    <xdr:to>
      <xdr:col>76</xdr:col>
      <xdr:colOff>165100</xdr:colOff>
      <xdr:row>59</xdr:row>
      <xdr:rowOff>117747</xdr:rowOff>
    </xdr:to>
    <xdr:sp macro="" textlink="">
      <xdr:nvSpPr>
        <xdr:cNvPr id="545" name="フローチャート: 判断 544">
          <a:extLst>
            <a:ext uri="{FF2B5EF4-FFF2-40B4-BE49-F238E27FC236}">
              <a16:creationId xmlns:a16="http://schemas.microsoft.com/office/drawing/2014/main" id="{00000000-0008-0000-0E00-000021020000}"/>
            </a:ext>
          </a:extLst>
        </xdr:cNvPr>
        <xdr:cNvSpPr/>
      </xdr:nvSpPr>
      <xdr:spPr>
        <a:xfrm>
          <a:off x="14541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19413</xdr:rowOff>
    </xdr:from>
    <xdr:to>
      <xdr:col>72</xdr:col>
      <xdr:colOff>38100</xdr:colOff>
      <xdr:row>59</xdr:row>
      <xdr:rowOff>121013</xdr:rowOff>
    </xdr:to>
    <xdr:sp macro="" textlink="">
      <xdr:nvSpPr>
        <xdr:cNvPr id="546" name="フローチャート: 判断 545">
          <a:extLst>
            <a:ext uri="{FF2B5EF4-FFF2-40B4-BE49-F238E27FC236}">
              <a16:creationId xmlns:a16="http://schemas.microsoft.com/office/drawing/2014/main" id="{00000000-0008-0000-0E00-000022020000}"/>
            </a:ext>
          </a:extLst>
        </xdr:cNvPr>
        <xdr:cNvSpPr/>
      </xdr:nvSpPr>
      <xdr:spPr>
        <a:xfrm>
          <a:off x="13652500" y="1013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125549</xdr:rowOff>
    </xdr:from>
    <xdr:to>
      <xdr:col>67</xdr:col>
      <xdr:colOff>101600</xdr:colOff>
      <xdr:row>59</xdr:row>
      <xdr:rowOff>55699</xdr:rowOff>
    </xdr:to>
    <xdr:sp macro="" textlink="">
      <xdr:nvSpPr>
        <xdr:cNvPr id="547" name="フローチャート: 判断 546">
          <a:extLst>
            <a:ext uri="{FF2B5EF4-FFF2-40B4-BE49-F238E27FC236}">
              <a16:creationId xmlns:a16="http://schemas.microsoft.com/office/drawing/2014/main" id="{00000000-0008-0000-0E00-000023020000}"/>
            </a:ext>
          </a:extLst>
        </xdr:cNvPr>
        <xdr:cNvSpPr/>
      </xdr:nvSpPr>
      <xdr:spPr>
        <a:xfrm>
          <a:off x="12763500" y="1006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E00-000027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00000000-0008-0000-0E00-000028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132080</xdr:rowOff>
    </xdr:from>
    <xdr:to>
      <xdr:col>81</xdr:col>
      <xdr:colOff>101600</xdr:colOff>
      <xdr:row>61</xdr:row>
      <xdr:rowOff>62230</xdr:rowOff>
    </xdr:to>
    <xdr:sp macro="" textlink="">
      <xdr:nvSpPr>
        <xdr:cNvPr id="553" name="楕円 552">
          <a:extLst>
            <a:ext uri="{FF2B5EF4-FFF2-40B4-BE49-F238E27FC236}">
              <a16:creationId xmlns:a16="http://schemas.microsoft.com/office/drawing/2014/main" id="{00000000-0008-0000-0E00-000029020000}"/>
            </a:ext>
          </a:extLst>
        </xdr:cNvPr>
        <xdr:cNvSpPr/>
      </xdr:nvSpPr>
      <xdr:spPr>
        <a:xfrm>
          <a:off x="15430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34109</xdr:rowOff>
    </xdr:from>
    <xdr:to>
      <xdr:col>72</xdr:col>
      <xdr:colOff>38100</xdr:colOff>
      <xdr:row>60</xdr:row>
      <xdr:rowOff>135709</xdr:rowOff>
    </xdr:to>
    <xdr:sp macro="" textlink="">
      <xdr:nvSpPr>
        <xdr:cNvPr id="554" name="楕円 553">
          <a:extLst>
            <a:ext uri="{FF2B5EF4-FFF2-40B4-BE49-F238E27FC236}">
              <a16:creationId xmlns:a16="http://schemas.microsoft.com/office/drawing/2014/main" id="{00000000-0008-0000-0E00-00002A020000}"/>
            </a:ext>
          </a:extLst>
        </xdr:cNvPr>
        <xdr:cNvSpPr/>
      </xdr:nvSpPr>
      <xdr:spPr>
        <a:xfrm>
          <a:off x="136525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163665</xdr:rowOff>
    </xdr:from>
    <xdr:ext cx="405111" cy="259045"/>
    <xdr:sp macro="" textlink="">
      <xdr:nvSpPr>
        <xdr:cNvPr id="555" name="n_1aveValue【学校施設】&#10;有形固定資産減価償却率">
          <a:extLst>
            <a:ext uri="{FF2B5EF4-FFF2-40B4-BE49-F238E27FC236}">
              <a16:creationId xmlns:a16="http://schemas.microsoft.com/office/drawing/2014/main" id="{00000000-0008-0000-0E00-00002B020000}"/>
            </a:ext>
          </a:extLst>
        </xdr:cNvPr>
        <xdr:cNvSpPr txBox="1"/>
      </xdr:nvSpPr>
      <xdr:spPr>
        <a:xfrm>
          <a:off x="152660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134274</xdr:rowOff>
    </xdr:from>
    <xdr:ext cx="405111" cy="259045"/>
    <xdr:sp macro="" textlink="">
      <xdr:nvSpPr>
        <xdr:cNvPr id="556" name="n_2aveValue【学校施設】&#10;有形固定資産減価償却率">
          <a:extLst>
            <a:ext uri="{FF2B5EF4-FFF2-40B4-BE49-F238E27FC236}">
              <a16:creationId xmlns:a16="http://schemas.microsoft.com/office/drawing/2014/main" id="{00000000-0008-0000-0E00-00002C020000}"/>
            </a:ext>
          </a:extLst>
        </xdr:cNvPr>
        <xdr:cNvSpPr txBox="1"/>
      </xdr:nvSpPr>
      <xdr:spPr>
        <a:xfrm>
          <a:off x="14389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137540</xdr:rowOff>
    </xdr:from>
    <xdr:ext cx="405111" cy="259045"/>
    <xdr:sp macro="" textlink="">
      <xdr:nvSpPr>
        <xdr:cNvPr id="557" name="n_3aveValue【学校施設】&#10;有形固定資産減価償却率">
          <a:extLst>
            <a:ext uri="{FF2B5EF4-FFF2-40B4-BE49-F238E27FC236}">
              <a16:creationId xmlns:a16="http://schemas.microsoft.com/office/drawing/2014/main" id="{00000000-0008-0000-0E00-00002D020000}"/>
            </a:ext>
          </a:extLst>
        </xdr:cNvPr>
        <xdr:cNvSpPr txBox="1"/>
      </xdr:nvSpPr>
      <xdr:spPr>
        <a:xfrm>
          <a:off x="13500744" y="991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72226</xdr:rowOff>
    </xdr:from>
    <xdr:ext cx="405111" cy="259045"/>
    <xdr:sp macro="" textlink="">
      <xdr:nvSpPr>
        <xdr:cNvPr id="558" name="n_4aveValue【学校施設】&#10;有形固定資産減価償却率">
          <a:extLst>
            <a:ext uri="{FF2B5EF4-FFF2-40B4-BE49-F238E27FC236}">
              <a16:creationId xmlns:a16="http://schemas.microsoft.com/office/drawing/2014/main" id="{00000000-0008-0000-0E00-00002E020000}"/>
            </a:ext>
          </a:extLst>
        </xdr:cNvPr>
        <xdr:cNvSpPr txBox="1"/>
      </xdr:nvSpPr>
      <xdr:spPr>
        <a:xfrm>
          <a:off x="12611744" y="984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53357</xdr:rowOff>
    </xdr:from>
    <xdr:ext cx="405111" cy="259045"/>
    <xdr:sp macro="" textlink="">
      <xdr:nvSpPr>
        <xdr:cNvPr id="559" name="n_1mainValue【学校施設】&#10;有形固定資産減価償却率">
          <a:extLst>
            <a:ext uri="{FF2B5EF4-FFF2-40B4-BE49-F238E27FC236}">
              <a16:creationId xmlns:a16="http://schemas.microsoft.com/office/drawing/2014/main" id="{00000000-0008-0000-0E00-00002F020000}"/>
            </a:ext>
          </a:extLst>
        </xdr:cNvPr>
        <xdr:cNvSpPr txBox="1"/>
      </xdr:nvSpPr>
      <xdr:spPr>
        <a:xfrm>
          <a:off x="152660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126836</xdr:rowOff>
    </xdr:from>
    <xdr:ext cx="405111" cy="259045"/>
    <xdr:sp macro="" textlink="">
      <xdr:nvSpPr>
        <xdr:cNvPr id="560" name="n_3mainValue【学校施設】&#10;有形固定資産減価償却率">
          <a:extLst>
            <a:ext uri="{FF2B5EF4-FFF2-40B4-BE49-F238E27FC236}">
              <a16:creationId xmlns:a16="http://schemas.microsoft.com/office/drawing/2014/main" id="{00000000-0008-0000-0E00-000030020000}"/>
            </a:ext>
          </a:extLst>
        </xdr:cNvPr>
        <xdr:cNvSpPr txBox="1"/>
      </xdr:nvSpPr>
      <xdr:spPr>
        <a:xfrm>
          <a:off x="13500744" y="1041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a:extLst>
            <a:ext uri="{FF2B5EF4-FFF2-40B4-BE49-F238E27FC236}">
              <a16:creationId xmlns:a16="http://schemas.microsoft.com/office/drawing/2014/main" id="{00000000-0008-0000-0E00-000031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a:extLst>
            <a:ext uri="{FF2B5EF4-FFF2-40B4-BE49-F238E27FC236}">
              <a16:creationId xmlns:a16="http://schemas.microsoft.com/office/drawing/2014/main" id="{00000000-0008-0000-0E00-000032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a:extLst>
            <a:ext uri="{FF2B5EF4-FFF2-40B4-BE49-F238E27FC236}">
              <a16:creationId xmlns:a16="http://schemas.microsoft.com/office/drawing/2014/main" id="{00000000-0008-0000-0E00-000033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a:extLst>
            <a:ext uri="{FF2B5EF4-FFF2-40B4-BE49-F238E27FC236}">
              <a16:creationId xmlns:a16="http://schemas.microsoft.com/office/drawing/2014/main" id="{00000000-0008-0000-0E00-000034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a:extLst>
            <a:ext uri="{FF2B5EF4-FFF2-40B4-BE49-F238E27FC236}">
              <a16:creationId xmlns:a16="http://schemas.microsoft.com/office/drawing/2014/main" id="{00000000-0008-0000-0E00-000035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a:extLst>
            <a:ext uri="{FF2B5EF4-FFF2-40B4-BE49-F238E27FC236}">
              <a16:creationId xmlns:a16="http://schemas.microsoft.com/office/drawing/2014/main" id="{00000000-0008-0000-0E00-000036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a:extLst>
            <a:ext uri="{FF2B5EF4-FFF2-40B4-BE49-F238E27FC236}">
              <a16:creationId xmlns:a16="http://schemas.microsoft.com/office/drawing/2014/main" id="{00000000-0008-0000-0E00-000037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a:extLst>
            <a:ext uri="{FF2B5EF4-FFF2-40B4-BE49-F238E27FC236}">
              <a16:creationId xmlns:a16="http://schemas.microsoft.com/office/drawing/2014/main" id="{00000000-0008-0000-0E00-000039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a:extLst>
            <a:ext uri="{FF2B5EF4-FFF2-40B4-BE49-F238E27FC236}">
              <a16:creationId xmlns:a16="http://schemas.microsoft.com/office/drawing/2014/main" id="{00000000-0008-0000-0E00-00003A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1" name="直線コネクタ 570">
          <a:extLst>
            <a:ext uri="{FF2B5EF4-FFF2-40B4-BE49-F238E27FC236}">
              <a16:creationId xmlns:a16="http://schemas.microsoft.com/office/drawing/2014/main" id="{00000000-0008-0000-0E00-00003B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2" name="テキスト ボックス 571">
          <a:extLst>
            <a:ext uri="{FF2B5EF4-FFF2-40B4-BE49-F238E27FC236}">
              <a16:creationId xmlns:a16="http://schemas.microsoft.com/office/drawing/2014/main" id="{00000000-0008-0000-0E00-00003C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3" name="直線コネクタ 572">
          <a:extLst>
            <a:ext uri="{FF2B5EF4-FFF2-40B4-BE49-F238E27FC236}">
              <a16:creationId xmlns:a16="http://schemas.microsoft.com/office/drawing/2014/main" id="{00000000-0008-0000-0E00-00003D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4" name="テキスト ボックス 573">
          <a:extLst>
            <a:ext uri="{FF2B5EF4-FFF2-40B4-BE49-F238E27FC236}">
              <a16:creationId xmlns:a16="http://schemas.microsoft.com/office/drawing/2014/main" id="{00000000-0008-0000-0E00-00003E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1" name="【学校施設】&#10;一人当たり面積グラフ枠">
          <a:extLst>
            <a:ext uri="{FF2B5EF4-FFF2-40B4-BE49-F238E27FC236}">
              <a16:creationId xmlns:a16="http://schemas.microsoft.com/office/drawing/2014/main" id="{00000000-0008-0000-0E00-000045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61722</xdr:rowOff>
    </xdr:from>
    <xdr:to>
      <xdr:col>116</xdr:col>
      <xdr:colOff>62864</xdr:colOff>
      <xdr:row>63</xdr:row>
      <xdr:rowOff>42749</xdr:rowOff>
    </xdr:to>
    <xdr:cxnSp macro="">
      <xdr:nvCxnSpPr>
        <xdr:cNvPr id="582" name="直線コネクタ 581">
          <a:extLst>
            <a:ext uri="{FF2B5EF4-FFF2-40B4-BE49-F238E27FC236}">
              <a16:creationId xmlns:a16="http://schemas.microsoft.com/office/drawing/2014/main" id="{00000000-0008-0000-0E00-000046020000}"/>
            </a:ext>
          </a:extLst>
        </xdr:cNvPr>
        <xdr:cNvCxnSpPr/>
      </xdr:nvCxnSpPr>
      <xdr:spPr>
        <a:xfrm flipV="1">
          <a:off x="22160864" y="9662922"/>
          <a:ext cx="0" cy="1181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46576</xdr:rowOff>
    </xdr:from>
    <xdr:ext cx="469744" cy="259045"/>
    <xdr:sp macro="" textlink="">
      <xdr:nvSpPr>
        <xdr:cNvPr id="583" name="【学校施設】&#10;一人当たり面積最小値テキスト">
          <a:extLst>
            <a:ext uri="{FF2B5EF4-FFF2-40B4-BE49-F238E27FC236}">
              <a16:creationId xmlns:a16="http://schemas.microsoft.com/office/drawing/2014/main" id="{00000000-0008-0000-0E00-000047020000}"/>
            </a:ext>
          </a:extLst>
        </xdr:cNvPr>
        <xdr:cNvSpPr txBox="1"/>
      </xdr:nvSpPr>
      <xdr:spPr>
        <a:xfrm>
          <a:off x="22199600" y="1084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42749</xdr:rowOff>
    </xdr:from>
    <xdr:to>
      <xdr:col>116</xdr:col>
      <xdr:colOff>152400</xdr:colOff>
      <xdr:row>63</xdr:row>
      <xdr:rowOff>42749</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a:off x="22072600" y="10844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8399</xdr:rowOff>
    </xdr:from>
    <xdr:ext cx="469744" cy="259045"/>
    <xdr:sp macro="" textlink="">
      <xdr:nvSpPr>
        <xdr:cNvPr id="585" name="【学校施設】&#10;一人当たり面積最大値テキスト">
          <a:extLst>
            <a:ext uri="{FF2B5EF4-FFF2-40B4-BE49-F238E27FC236}">
              <a16:creationId xmlns:a16="http://schemas.microsoft.com/office/drawing/2014/main" id="{00000000-0008-0000-0E00-000049020000}"/>
            </a:ext>
          </a:extLst>
        </xdr:cNvPr>
        <xdr:cNvSpPr txBox="1"/>
      </xdr:nvSpPr>
      <xdr:spPr>
        <a:xfrm>
          <a:off x="22199600" y="9438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61722</xdr:rowOff>
    </xdr:from>
    <xdr:to>
      <xdr:col>116</xdr:col>
      <xdr:colOff>152400</xdr:colOff>
      <xdr:row>56</xdr:row>
      <xdr:rowOff>61722</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a:off x="22072600" y="966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168114</xdr:rowOff>
    </xdr:from>
    <xdr:ext cx="469744" cy="259045"/>
    <xdr:sp macro="" textlink="">
      <xdr:nvSpPr>
        <xdr:cNvPr id="587" name="【学校施設】&#10;一人当たり面積平均値テキスト">
          <a:extLst>
            <a:ext uri="{FF2B5EF4-FFF2-40B4-BE49-F238E27FC236}">
              <a16:creationId xmlns:a16="http://schemas.microsoft.com/office/drawing/2014/main" id="{00000000-0008-0000-0E00-00004B020000}"/>
            </a:ext>
          </a:extLst>
        </xdr:cNvPr>
        <xdr:cNvSpPr txBox="1"/>
      </xdr:nvSpPr>
      <xdr:spPr>
        <a:xfrm>
          <a:off x="22199600" y="104551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18237</xdr:rowOff>
    </xdr:from>
    <xdr:to>
      <xdr:col>116</xdr:col>
      <xdr:colOff>114300</xdr:colOff>
      <xdr:row>61</xdr:row>
      <xdr:rowOff>119837</xdr:rowOff>
    </xdr:to>
    <xdr:sp macro="" textlink="">
      <xdr:nvSpPr>
        <xdr:cNvPr id="588" name="フローチャート: 判断 587">
          <a:extLst>
            <a:ext uri="{FF2B5EF4-FFF2-40B4-BE49-F238E27FC236}">
              <a16:creationId xmlns:a16="http://schemas.microsoft.com/office/drawing/2014/main" id="{00000000-0008-0000-0E00-00004C020000}"/>
            </a:ext>
          </a:extLst>
        </xdr:cNvPr>
        <xdr:cNvSpPr/>
      </xdr:nvSpPr>
      <xdr:spPr>
        <a:xfrm>
          <a:off x="22110700" y="10476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28981</xdr:rowOff>
    </xdr:from>
    <xdr:to>
      <xdr:col>112</xdr:col>
      <xdr:colOff>38100</xdr:colOff>
      <xdr:row>61</xdr:row>
      <xdr:rowOff>130581</xdr:rowOff>
    </xdr:to>
    <xdr:sp macro="" textlink="">
      <xdr:nvSpPr>
        <xdr:cNvPr id="589" name="フローチャート: 判断 588">
          <a:extLst>
            <a:ext uri="{FF2B5EF4-FFF2-40B4-BE49-F238E27FC236}">
              <a16:creationId xmlns:a16="http://schemas.microsoft.com/office/drawing/2014/main" id="{00000000-0008-0000-0E00-00004D020000}"/>
            </a:ext>
          </a:extLst>
        </xdr:cNvPr>
        <xdr:cNvSpPr/>
      </xdr:nvSpPr>
      <xdr:spPr>
        <a:xfrm>
          <a:off x="21272500" y="10487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22809</xdr:rowOff>
    </xdr:from>
    <xdr:to>
      <xdr:col>107</xdr:col>
      <xdr:colOff>101600</xdr:colOff>
      <xdr:row>61</xdr:row>
      <xdr:rowOff>124409</xdr:rowOff>
    </xdr:to>
    <xdr:sp macro="" textlink="">
      <xdr:nvSpPr>
        <xdr:cNvPr id="590" name="フローチャート: 判断 589">
          <a:extLst>
            <a:ext uri="{FF2B5EF4-FFF2-40B4-BE49-F238E27FC236}">
              <a16:creationId xmlns:a16="http://schemas.microsoft.com/office/drawing/2014/main" id="{00000000-0008-0000-0E00-00004E020000}"/>
            </a:ext>
          </a:extLst>
        </xdr:cNvPr>
        <xdr:cNvSpPr/>
      </xdr:nvSpPr>
      <xdr:spPr>
        <a:xfrm>
          <a:off x="20383500" y="1048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23723</xdr:rowOff>
    </xdr:from>
    <xdr:to>
      <xdr:col>102</xdr:col>
      <xdr:colOff>165100</xdr:colOff>
      <xdr:row>61</xdr:row>
      <xdr:rowOff>125323</xdr:rowOff>
    </xdr:to>
    <xdr:sp macro="" textlink="">
      <xdr:nvSpPr>
        <xdr:cNvPr id="591" name="フローチャート: 判断 590">
          <a:extLst>
            <a:ext uri="{FF2B5EF4-FFF2-40B4-BE49-F238E27FC236}">
              <a16:creationId xmlns:a16="http://schemas.microsoft.com/office/drawing/2014/main" id="{00000000-0008-0000-0E00-00004F020000}"/>
            </a:ext>
          </a:extLst>
        </xdr:cNvPr>
        <xdr:cNvSpPr/>
      </xdr:nvSpPr>
      <xdr:spPr>
        <a:xfrm>
          <a:off x="19494500" y="1048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23952</xdr:rowOff>
    </xdr:from>
    <xdr:to>
      <xdr:col>98</xdr:col>
      <xdr:colOff>38100</xdr:colOff>
      <xdr:row>61</xdr:row>
      <xdr:rowOff>125552</xdr:rowOff>
    </xdr:to>
    <xdr:sp macro="" textlink="">
      <xdr:nvSpPr>
        <xdr:cNvPr id="592" name="フローチャート: 判断 591">
          <a:extLst>
            <a:ext uri="{FF2B5EF4-FFF2-40B4-BE49-F238E27FC236}">
              <a16:creationId xmlns:a16="http://schemas.microsoft.com/office/drawing/2014/main" id="{00000000-0008-0000-0E00-000050020000}"/>
            </a:ext>
          </a:extLst>
        </xdr:cNvPr>
        <xdr:cNvSpPr/>
      </xdr:nvSpPr>
      <xdr:spPr>
        <a:xfrm>
          <a:off x="18605500" y="10482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00000000-0008-0000-0E00-000051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00000000-0008-0000-0E00-000052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00000000-0008-0000-0E00-000053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00000000-0008-0000-0E00-000054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00000000-0008-0000-0E00-000055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122021</xdr:rowOff>
    </xdr:from>
    <xdr:to>
      <xdr:col>112</xdr:col>
      <xdr:colOff>38100</xdr:colOff>
      <xdr:row>62</xdr:row>
      <xdr:rowOff>52171</xdr:rowOff>
    </xdr:to>
    <xdr:sp macro="" textlink="">
      <xdr:nvSpPr>
        <xdr:cNvPr id="598" name="楕円 597">
          <a:extLst>
            <a:ext uri="{FF2B5EF4-FFF2-40B4-BE49-F238E27FC236}">
              <a16:creationId xmlns:a16="http://schemas.microsoft.com/office/drawing/2014/main" id="{00000000-0008-0000-0E00-000056020000}"/>
            </a:ext>
          </a:extLst>
        </xdr:cNvPr>
        <xdr:cNvSpPr/>
      </xdr:nvSpPr>
      <xdr:spPr>
        <a:xfrm>
          <a:off x="21272500" y="1058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90246</xdr:rowOff>
    </xdr:from>
    <xdr:to>
      <xdr:col>102</xdr:col>
      <xdr:colOff>165100</xdr:colOff>
      <xdr:row>62</xdr:row>
      <xdr:rowOff>20396</xdr:rowOff>
    </xdr:to>
    <xdr:sp macro="" textlink="">
      <xdr:nvSpPr>
        <xdr:cNvPr id="599" name="楕円 598">
          <a:extLst>
            <a:ext uri="{FF2B5EF4-FFF2-40B4-BE49-F238E27FC236}">
              <a16:creationId xmlns:a16="http://schemas.microsoft.com/office/drawing/2014/main" id="{00000000-0008-0000-0E00-000057020000}"/>
            </a:ext>
          </a:extLst>
        </xdr:cNvPr>
        <xdr:cNvSpPr/>
      </xdr:nvSpPr>
      <xdr:spPr>
        <a:xfrm>
          <a:off x="19494500" y="1054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147108</xdr:rowOff>
    </xdr:from>
    <xdr:ext cx="469744" cy="259045"/>
    <xdr:sp macro="" textlink="">
      <xdr:nvSpPr>
        <xdr:cNvPr id="600" name="n_1aveValue【学校施設】&#10;一人当たり面積">
          <a:extLst>
            <a:ext uri="{FF2B5EF4-FFF2-40B4-BE49-F238E27FC236}">
              <a16:creationId xmlns:a16="http://schemas.microsoft.com/office/drawing/2014/main" id="{00000000-0008-0000-0E00-000058020000}"/>
            </a:ext>
          </a:extLst>
        </xdr:cNvPr>
        <xdr:cNvSpPr txBox="1"/>
      </xdr:nvSpPr>
      <xdr:spPr>
        <a:xfrm>
          <a:off x="21075727" y="1026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140936</xdr:rowOff>
    </xdr:from>
    <xdr:ext cx="469744" cy="259045"/>
    <xdr:sp macro="" textlink="">
      <xdr:nvSpPr>
        <xdr:cNvPr id="601" name="n_2aveValue【学校施設】&#10;一人当たり面積">
          <a:extLst>
            <a:ext uri="{FF2B5EF4-FFF2-40B4-BE49-F238E27FC236}">
              <a16:creationId xmlns:a16="http://schemas.microsoft.com/office/drawing/2014/main" id="{00000000-0008-0000-0E00-000059020000}"/>
            </a:ext>
          </a:extLst>
        </xdr:cNvPr>
        <xdr:cNvSpPr txBox="1"/>
      </xdr:nvSpPr>
      <xdr:spPr>
        <a:xfrm>
          <a:off x="20199427" y="10256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141850</xdr:rowOff>
    </xdr:from>
    <xdr:ext cx="469744" cy="259045"/>
    <xdr:sp macro="" textlink="">
      <xdr:nvSpPr>
        <xdr:cNvPr id="602" name="n_3aveValue【学校施設】&#10;一人当たり面積">
          <a:extLst>
            <a:ext uri="{FF2B5EF4-FFF2-40B4-BE49-F238E27FC236}">
              <a16:creationId xmlns:a16="http://schemas.microsoft.com/office/drawing/2014/main" id="{00000000-0008-0000-0E00-00005A020000}"/>
            </a:ext>
          </a:extLst>
        </xdr:cNvPr>
        <xdr:cNvSpPr txBox="1"/>
      </xdr:nvSpPr>
      <xdr:spPr>
        <a:xfrm>
          <a:off x="19310427" y="10257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142079</xdr:rowOff>
    </xdr:from>
    <xdr:ext cx="469744" cy="259045"/>
    <xdr:sp macro="" textlink="">
      <xdr:nvSpPr>
        <xdr:cNvPr id="603" name="n_4aveValue【学校施設】&#10;一人当たり面積">
          <a:extLst>
            <a:ext uri="{FF2B5EF4-FFF2-40B4-BE49-F238E27FC236}">
              <a16:creationId xmlns:a16="http://schemas.microsoft.com/office/drawing/2014/main" id="{00000000-0008-0000-0E00-00005B020000}"/>
            </a:ext>
          </a:extLst>
        </xdr:cNvPr>
        <xdr:cNvSpPr txBox="1"/>
      </xdr:nvSpPr>
      <xdr:spPr>
        <a:xfrm>
          <a:off x="18421427" y="1025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43298</xdr:rowOff>
    </xdr:from>
    <xdr:ext cx="469744" cy="259045"/>
    <xdr:sp macro="" textlink="">
      <xdr:nvSpPr>
        <xdr:cNvPr id="604" name="n_1mainValue【学校施設】&#10;一人当たり面積">
          <a:extLst>
            <a:ext uri="{FF2B5EF4-FFF2-40B4-BE49-F238E27FC236}">
              <a16:creationId xmlns:a16="http://schemas.microsoft.com/office/drawing/2014/main" id="{00000000-0008-0000-0E00-00005C020000}"/>
            </a:ext>
          </a:extLst>
        </xdr:cNvPr>
        <xdr:cNvSpPr txBox="1"/>
      </xdr:nvSpPr>
      <xdr:spPr>
        <a:xfrm>
          <a:off x="21075727" y="1067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11523</xdr:rowOff>
    </xdr:from>
    <xdr:ext cx="469744" cy="259045"/>
    <xdr:sp macro="" textlink="">
      <xdr:nvSpPr>
        <xdr:cNvPr id="605" name="n_3mainValue【学校施設】&#10;一人当たり面積">
          <a:extLst>
            <a:ext uri="{FF2B5EF4-FFF2-40B4-BE49-F238E27FC236}">
              <a16:creationId xmlns:a16="http://schemas.microsoft.com/office/drawing/2014/main" id="{00000000-0008-0000-0E00-00005D020000}"/>
            </a:ext>
          </a:extLst>
        </xdr:cNvPr>
        <xdr:cNvSpPr txBox="1"/>
      </xdr:nvSpPr>
      <xdr:spPr>
        <a:xfrm>
          <a:off x="19310427" y="10641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6" name="正方形/長方形 605">
          <a:extLst>
            <a:ext uri="{FF2B5EF4-FFF2-40B4-BE49-F238E27FC236}">
              <a16:creationId xmlns:a16="http://schemas.microsoft.com/office/drawing/2014/main" id="{00000000-0008-0000-0E00-00005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7" name="正方形/長方形 606">
          <a:extLst>
            <a:ext uri="{FF2B5EF4-FFF2-40B4-BE49-F238E27FC236}">
              <a16:creationId xmlns:a16="http://schemas.microsoft.com/office/drawing/2014/main" id="{00000000-0008-0000-0E00-00005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8" name="正方形/長方形 607">
          <a:extLst>
            <a:ext uri="{FF2B5EF4-FFF2-40B4-BE49-F238E27FC236}">
              <a16:creationId xmlns:a16="http://schemas.microsoft.com/office/drawing/2014/main" id="{00000000-0008-0000-0E00-00006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9" name="正方形/長方形 608">
          <a:extLst>
            <a:ext uri="{FF2B5EF4-FFF2-40B4-BE49-F238E27FC236}">
              <a16:creationId xmlns:a16="http://schemas.microsoft.com/office/drawing/2014/main" id="{00000000-0008-0000-0E00-00006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0" name="正方形/長方形 609">
          <a:extLst>
            <a:ext uri="{FF2B5EF4-FFF2-40B4-BE49-F238E27FC236}">
              <a16:creationId xmlns:a16="http://schemas.microsoft.com/office/drawing/2014/main" id="{00000000-0008-0000-0E00-00006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1" name="正方形/長方形 610">
          <a:extLst>
            <a:ext uri="{FF2B5EF4-FFF2-40B4-BE49-F238E27FC236}">
              <a16:creationId xmlns:a16="http://schemas.microsoft.com/office/drawing/2014/main" id="{00000000-0008-0000-0E00-00006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2" name="正方形/長方形 611">
          <a:extLst>
            <a:ext uri="{FF2B5EF4-FFF2-40B4-BE49-F238E27FC236}">
              <a16:creationId xmlns:a16="http://schemas.microsoft.com/office/drawing/2014/main" id="{00000000-0008-0000-0E00-00006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3" name="正方形/長方形 612">
          <a:extLst>
            <a:ext uri="{FF2B5EF4-FFF2-40B4-BE49-F238E27FC236}">
              <a16:creationId xmlns:a16="http://schemas.microsoft.com/office/drawing/2014/main" id="{00000000-0008-0000-0E00-000065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14" name="正方形/長方形 613">
          <a:extLst>
            <a:ext uri="{FF2B5EF4-FFF2-40B4-BE49-F238E27FC236}">
              <a16:creationId xmlns:a16="http://schemas.microsoft.com/office/drawing/2014/main" id="{00000000-0008-0000-0E00-000066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5" name="正方形/長方形 614">
          <a:extLst>
            <a:ext uri="{FF2B5EF4-FFF2-40B4-BE49-F238E27FC236}">
              <a16:creationId xmlns:a16="http://schemas.microsoft.com/office/drawing/2014/main" id="{00000000-0008-0000-0E00-000067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6" name="正方形/長方形 615">
          <a:extLst>
            <a:ext uri="{FF2B5EF4-FFF2-40B4-BE49-F238E27FC236}">
              <a16:creationId xmlns:a16="http://schemas.microsoft.com/office/drawing/2014/main" id="{00000000-0008-0000-0E00-000068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7" name="正方形/長方形 616">
          <a:extLst>
            <a:ext uri="{FF2B5EF4-FFF2-40B4-BE49-F238E27FC236}">
              <a16:creationId xmlns:a16="http://schemas.microsoft.com/office/drawing/2014/main" id="{00000000-0008-0000-0E00-000069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8" name="正方形/長方形 617">
          <a:extLst>
            <a:ext uri="{FF2B5EF4-FFF2-40B4-BE49-F238E27FC236}">
              <a16:creationId xmlns:a16="http://schemas.microsoft.com/office/drawing/2014/main" id="{00000000-0008-0000-0E00-00006A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9" name="正方形/長方形 618">
          <a:extLst>
            <a:ext uri="{FF2B5EF4-FFF2-40B4-BE49-F238E27FC236}">
              <a16:creationId xmlns:a16="http://schemas.microsoft.com/office/drawing/2014/main" id="{00000000-0008-0000-0E00-00006B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0" name="正方形/長方形 619">
          <a:extLst>
            <a:ext uri="{FF2B5EF4-FFF2-40B4-BE49-F238E27FC236}">
              <a16:creationId xmlns:a16="http://schemas.microsoft.com/office/drawing/2014/main" id="{00000000-0008-0000-0E00-00006C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1" name="正方形/長方形 620">
          <a:extLst>
            <a:ext uri="{FF2B5EF4-FFF2-40B4-BE49-F238E27FC236}">
              <a16:creationId xmlns:a16="http://schemas.microsoft.com/office/drawing/2014/main" id="{00000000-0008-0000-0E00-00006D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22" name="正方形/長方形 621">
          <a:extLst>
            <a:ext uri="{FF2B5EF4-FFF2-40B4-BE49-F238E27FC236}">
              <a16:creationId xmlns:a16="http://schemas.microsoft.com/office/drawing/2014/main" id="{00000000-0008-0000-0E00-00006E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3" name="正方形/長方形 622">
          <a:extLst>
            <a:ext uri="{FF2B5EF4-FFF2-40B4-BE49-F238E27FC236}">
              <a16:creationId xmlns:a16="http://schemas.microsoft.com/office/drawing/2014/main" id="{00000000-0008-0000-0E00-00006F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0" name="テキスト ボックス 629">
          <a:extLst>
            <a:ext uri="{FF2B5EF4-FFF2-40B4-BE49-F238E27FC236}">
              <a16:creationId xmlns:a16="http://schemas.microsoft.com/office/drawing/2014/main" id="{00000000-0008-0000-0E00-000076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1" name="直線コネクタ 630">
          <a:extLst>
            <a:ext uri="{FF2B5EF4-FFF2-40B4-BE49-F238E27FC236}">
              <a16:creationId xmlns:a16="http://schemas.microsoft.com/office/drawing/2014/main" id="{00000000-0008-0000-0E00-000077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32" name="テキスト ボックス 631">
          <a:extLst>
            <a:ext uri="{FF2B5EF4-FFF2-40B4-BE49-F238E27FC236}">
              <a16:creationId xmlns:a16="http://schemas.microsoft.com/office/drawing/2014/main" id="{00000000-0008-0000-0E00-000078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33" name="直線コネクタ 632">
          <a:extLst>
            <a:ext uri="{FF2B5EF4-FFF2-40B4-BE49-F238E27FC236}">
              <a16:creationId xmlns:a16="http://schemas.microsoft.com/office/drawing/2014/main" id="{00000000-0008-0000-0E00-00007902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34" name="テキスト ボックス 633">
          <a:extLst>
            <a:ext uri="{FF2B5EF4-FFF2-40B4-BE49-F238E27FC236}">
              <a16:creationId xmlns:a16="http://schemas.microsoft.com/office/drawing/2014/main" id="{00000000-0008-0000-0E00-00007A020000}"/>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35" name="直線コネクタ 634">
          <a:extLst>
            <a:ext uri="{FF2B5EF4-FFF2-40B4-BE49-F238E27FC236}">
              <a16:creationId xmlns:a16="http://schemas.microsoft.com/office/drawing/2014/main" id="{00000000-0008-0000-0E00-00007B02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36" name="テキスト ボックス 635">
          <a:extLst>
            <a:ext uri="{FF2B5EF4-FFF2-40B4-BE49-F238E27FC236}">
              <a16:creationId xmlns:a16="http://schemas.microsoft.com/office/drawing/2014/main" id="{00000000-0008-0000-0E00-00007C02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37" name="直線コネクタ 636">
          <a:extLst>
            <a:ext uri="{FF2B5EF4-FFF2-40B4-BE49-F238E27FC236}">
              <a16:creationId xmlns:a16="http://schemas.microsoft.com/office/drawing/2014/main" id="{00000000-0008-0000-0E00-00007D02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38" name="テキスト ボックス 637">
          <a:extLst>
            <a:ext uri="{FF2B5EF4-FFF2-40B4-BE49-F238E27FC236}">
              <a16:creationId xmlns:a16="http://schemas.microsoft.com/office/drawing/2014/main" id="{00000000-0008-0000-0E00-00007E02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39" name="直線コネクタ 638">
          <a:extLst>
            <a:ext uri="{FF2B5EF4-FFF2-40B4-BE49-F238E27FC236}">
              <a16:creationId xmlns:a16="http://schemas.microsoft.com/office/drawing/2014/main" id="{00000000-0008-0000-0E00-00007F02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40" name="テキスト ボックス 639">
          <a:extLst>
            <a:ext uri="{FF2B5EF4-FFF2-40B4-BE49-F238E27FC236}">
              <a16:creationId xmlns:a16="http://schemas.microsoft.com/office/drawing/2014/main" id="{00000000-0008-0000-0E00-00008002000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1" name="直線コネクタ 640">
          <a:extLst>
            <a:ext uri="{FF2B5EF4-FFF2-40B4-BE49-F238E27FC236}">
              <a16:creationId xmlns:a16="http://schemas.microsoft.com/office/drawing/2014/main" id="{00000000-0008-0000-0E00-000081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3" name="【公民館】&#10;有形固定資産減価償却率グラフ枠">
          <a:extLst>
            <a:ext uri="{FF2B5EF4-FFF2-40B4-BE49-F238E27FC236}">
              <a16:creationId xmlns:a16="http://schemas.microsoft.com/office/drawing/2014/main" id="{00000000-0008-0000-0E00-000083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89915</xdr:rowOff>
    </xdr:from>
    <xdr:to>
      <xdr:col>85</xdr:col>
      <xdr:colOff>126364</xdr:colOff>
      <xdr:row>108</xdr:row>
      <xdr:rowOff>19050</xdr:rowOff>
    </xdr:to>
    <xdr:cxnSp macro="">
      <xdr:nvCxnSpPr>
        <xdr:cNvPr id="644" name="直線コネクタ 643">
          <a:extLst>
            <a:ext uri="{FF2B5EF4-FFF2-40B4-BE49-F238E27FC236}">
              <a16:creationId xmlns:a16="http://schemas.microsoft.com/office/drawing/2014/main" id="{00000000-0008-0000-0E00-000084020000}"/>
            </a:ext>
          </a:extLst>
        </xdr:cNvPr>
        <xdr:cNvCxnSpPr/>
      </xdr:nvCxnSpPr>
      <xdr:spPr>
        <a:xfrm flipV="1">
          <a:off x="16318864" y="17234915"/>
          <a:ext cx="0" cy="1300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22877</xdr:rowOff>
    </xdr:from>
    <xdr:ext cx="405111" cy="259045"/>
    <xdr:sp macro="" textlink="">
      <xdr:nvSpPr>
        <xdr:cNvPr id="645" name="【公民館】&#10;有形固定資産減価償却率最小値テキスト">
          <a:extLst>
            <a:ext uri="{FF2B5EF4-FFF2-40B4-BE49-F238E27FC236}">
              <a16:creationId xmlns:a16="http://schemas.microsoft.com/office/drawing/2014/main" id="{00000000-0008-0000-0E00-000085020000}"/>
            </a:ext>
          </a:extLst>
        </xdr:cNvPr>
        <xdr:cNvSpPr txBox="1"/>
      </xdr:nvSpPr>
      <xdr:spPr>
        <a:xfrm>
          <a:off x="16357600" y="185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19050</xdr:rowOff>
    </xdr:from>
    <xdr:to>
      <xdr:col>86</xdr:col>
      <xdr:colOff>25400</xdr:colOff>
      <xdr:row>108</xdr:row>
      <xdr:rowOff>19050</xdr:rowOff>
    </xdr:to>
    <xdr:cxnSp macro="">
      <xdr:nvCxnSpPr>
        <xdr:cNvPr id="646" name="直線コネクタ 645">
          <a:extLst>
            <a:ext uri="{FF2B5EF4-FFF2-40B4-BE49-F238E27FC236}">
              <a16:creationId xmlns:a16="http://schemas.microsoft.com/office/drawing/2014/main" id="{00000000-0008-0000-0E00-000086020000}"/>
            </a:ext>
          </a:extLst>
        </xdr:cNvPr>
        <xdr:cNvCxnSpPr/>
      </xdr:nvCxnSpPr>
      <xdr:spPr>
        <a:xfrm>
          <a:off x="16230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36592</xdr:rowOff>
    </xdr:from>
    <xdr:ext cx="405111" cy="259045"/>
    <xdr:sp macro="" textlink="">
      <xdr:nvSpPr>
        <xdr:cNvPr id="647" name="【公民館】&#10;有形固定資産減価償却率最大値テキスト">
          <a:extLst>
            <a:ext uri="{FF2B5EF4-FFF2-40B4-BE49-F238E27FC236}">
              <a16:creationId xmlns:a16="http://schemas.microsoft.com/office/drawing/2014/main" id="{00000000-0008-0000-0E00-000087020000}"/>
            </a:ext>
          </a:extLst>
        </xdr:cNvPr>
        <xdr:cNvSpPr txBox="1"/>
      </xdr:nvSpPr>
      <xdr:spPr>
        <a:xfrm>
          <a:off x="16357600" y="17010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89915</xdr:rowOff>
    </xdr:from>
    <xdr:to>
      <xdr:col>86</xdr:col>
      <xdr:colOff>25400</xdr:colOff>
      <xdr:row>100</xdr:row>
      <xdr:rowOff>89915</xdr:rowOff>
    </xdr:to>
    <xdr:cxnSp macro="">
      <xdr:nvCxnSpPr>
        <xdr:cNvPr id="648" name="直線コネクタ 647">
          <a:extLst>
            <a:ext uri="{FF2B5EF4-FFF2-40B4-BE49-F238E27FC236}">
              <a16:creationId xmlns:a16="http://schemas.microsoft.com/office/drawing/2014/main" id="{00000000-0008-0000-0E00-000088020000}"/>
            </a:ext>
          </a:extLst>
        </xdr:cNvPr>
        <xdr:cNvCxnSpPr/>
      </xdr:nvCxnSpPr>
      <xdr:spPr>
        <a:xfrm>
          <a:off x="16230600" y="17234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159275</xdr:rowOff>
    </xdr:from>
    <xdr:ext cx="405111" cy="259045"/>
    <xdr:sp macro="" textlink="">
      <xdr:nvSpPr>
        <xdr:cNvPr id="649" name="【公民館】&#10;有形固定資産減価償却率平均値テキスト">
          <a:extLst>
            <a:ext uri="{FF2B5EF4-FFF2-40B4-BE49-F238E27FC236}">
              <a16:creationId xmlns:a16="http://schemas.microsoft.com/office/drawing/2014/main" id="{00000000-0008-0000-0E00-000089020000}"/>
            </a:ext>
          </a:extLst>
        </xdr:cNvPr>
        <xdr:cNvSpPr txBox="1"/>
      </xdr:nvSpPr>
      <xdr:spPr>
        <a:xfrm>
          <a:off x="16357600" y="178186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9398</xdr:rowOff>
    </xdr:from>
    <xdr:to>
      <xdr:col>85</xdr:col>
      <xdr:colOff>177800</xdr:colOff>
      <xdr:row>104</xdr:row>
      <xdr:rowOff>110998</xdr:rowOff>
    </xdr:to>
    <xdr:sp macro="" textlink="">
      <xdr:nvSpPr>
        <xdr:cNvPr id="650" name="フローチャート: 判断 649">
          <a:extLst>
            <a:ext uri="{FF2B5EF4-FFF2-40B4-BE49-F238E27FC236}">
              <a16:creationId xmlns:a16="http://schemas.microsoft.com/office/drawing/2014/main" id="{00000000-0008-0000-0E00-00008A020000}"/>
            </a:ext>
          </a:extLst>
        </xdr:cNvPr>
        <xdr:cNvSpPr/>
      </xdr:nvSpPr>
      <xdr:spPr>
        <a:xfrm>
          <a:off x="16268700" y="1784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139700</xdr:rowOff>
    </xdr:from>
    <xdr:to>
      <xdr:col>81</xdr:col>
      <xdr:colOff>101600</xdr:colOff>
      <xdr:row>104</xdr:row>
      <xdr:rowOff>69850</xdr:rowOff>
    </xdr:to>
    <xdr:sp macro="" textlink="">
      <xdr:nvSpPr>
        <xdr:cNvPr id="651" name="フローチャート: 判断 650">
          <a:extLst>
            <a:ext uri="{FF2B5EF4-FFF2-40B4-BE49-F238E27FC236}">
              <a16:creationId xmlns:a16="http://schemas.microsoft.com/office/drawing/2014/main" id="{00000000-0008-0000-0E00-00008B020000}"/>
            </a:ext>
          </a:extLst>
        </xdr:cNvPr>
        <xdr:cNvSpPr/>
      </xdr:nvSpPr>
      <xdr:spPr>
        <a:xfrm>
          <a:off x="15430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112268</xdr:rowOff>
    </xdr:from>
    <xdr:to>
      <xdr:col>76</xdr:col>
      <xdr:colOff>165100</xdr:colOff>
      <xdr:row>104</xdr:row>
      <xdr:rowOff>42418</xdr:rowOff>
    </xdr:to>
    <xdr:sp macro="" textlink="">
      <xdr:nvSpPr>
        <xdr:cNvPr id="652" name="フローチャート: 判断 651">
          <a:extLst>
            <a:ext uri="{FF2B5EF4-FFF2-40B4-BE49-F238E27FC236}">
              <a16:creationId xmlns:a16="http://schemas.microsoft.com/office/drawing/2014/main" id="{00000000-0008-0000-0E00-00008C020000}"/>
            </a:ext>
          </a:extLst>
        </xdr:cNvPr>
        <xdr:cNvSpPr/>
      </xdr:nvSpPr>
      <xdr:spPr>
        <a:xfrm>
          <a:off x="14541500" y="177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100837</xdr:rowOff>
    </xdr:from>
    <xdr:to>
      <xdr:col>72</xdr:col>
      <xdr:colOff>38100</xdr:colOff>
      <xdr:row>104</xdr:row>
      <xdr:rowOff>30987</xdr:rowOff>
    </xdr:to>
    <xdr:sp macro="" textlink="">
      <xdr:nvSpPr>
        <xdr:cNvPr id="653" name="フローチャート: 判断 652">
          <a:extLst>
            <a:ext uri="{FF2B5EF4-FFF2-40B4-BE49-F238E27FC236}">
              <a16:creationId xmlns:a16="http://schemas.microsoft.com/office/drawing/2014/main" id="{00000000-0008-0000-0E00-00008D020000}"/>
            </a:ext>
          </a:extLst>
        </xdr:cNvPr>
        <xdr:cNvSpPr/>
      </xdr:nvSpPr>
      <xdr:spPr>
        <a:xfrm>
          <a:off x="13652500" y="1776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59689</xdr:rowOff>
    </xdr:from>
    <xdr:to>
      <xdr:col>67</xdr:col>
      <xdr:colOff>101600</xdr:colOff>
      <xdr:row>103</xdr:row>
      <xdr:rowOff>161289</xdr:rowOff>
    </xdr:to>
    <xdr:sp macro="" textlink="">
      <xdr:nvSpPr>
        <xdr:cNvPr id="654" name="フローチャート: 判断 653">
          <a:extLst>
            <a:ext uri="{FF2B5EF4-FFF2-40B4-BE49-F238E27FC236}">
              <a16:creationId xmlns:a16="http://schemas.microsoft.com/office/drawing/2014/main" id="{00000000-0008-0000-0E00-00008E020000}"/>
            </a:ext>
          </a:extLst>
        </xdr:cNvPr>
        <xdr:cNvSpPr/>
      </xdr:nvSpPr>
      <xdr:spPr>
        <a:xfrm>
          <a:off x="127635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5" name="テキスト ボックス 654">
          <a:extLst>
            <a:ext uri="{FF2B5EF4-FFF2-40B4-BE49-F238E27FC236}">
              <a16:creationId xmlns:a16="http://schemas.microsoft.com/office/drawing/2014/main" id="{00000000-0008-0000-0E00-00008F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6" name="テキスト ボックス 655">
          <a:extLst>
            <a:ext uri="{FF2B5EF4-FFF2-40B4-BE49-F238E27FC236}">
              <a16:creationId xmlns:a16="http://schemas.microsoft.com/office/drawing/2014/main" id="{00000000-0008-0000-0E00-000090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7" name="テキスト ボックス 656">
          <a:extLst>
            <a:ext uri="{FF2B5EF4-FFF2-40B4-BE49-F238E27FC236}">
              <a16:creationId xmlns:a16="http://schemas.microsoft.com/office/drawing/2014/main" id="{00000000-0008-0000-0E00-000091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9" name="テキスト ボックス 658">
          <a:extLst>
            <a:ext uri="{FF2B5EF4-FFF2-40B4-BE49-F238E27FC236}">
              <a16:creationId xmlns:a16="http://schemas.microsoft.com/office/drawing/2014/main" id="{00000000-0008-0000-0E00-000093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68835</xdr:rowOff>
    </xdr:from>
    <xdr:to>
      <xdr:col>81</xdr:col>
      <xdr:colOff>101600</xdr:colOff>
      <xdr:row>103</xdr:row>
      <xdr:rowOff>170435</xdr:rowOff>
    </xdr:to>
    <xdr:sp macro="" textlink="">
      <xdr:nvSpPr>
        <xdr:cNvPr id="660" name="楕円 659">
          <a:extLst>
            <a:ext uri="{FF2B5EF4-FFF2-40B4-BE49-F238E27FC236}">
              <a16:creationId xmlns:a16="http://schemas.microsoft.com/office/drawing/2014/main" id="{00000000-0008-0000-0E00-000094020000}"/>
            </a:ext>
          </a:extLst>
        </xdr:cNvPr>
        <xdr:cNvSpPr/>
      </xdr:nvSpPr>
      <xdr:spPr>
        <a:xfrm>
          <a:off x="15430500" y="1772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18542</xdr:rowOff>
    </xdr:from>
    <xdr:to>
      <xdr:col>72</xdr:col>
      <xdr:colOff>38100</xdr:colOff>
      <xdr:row>103</xdr:row>
      <xdr:rowOff>120142</xdr:rowOff>
    </xdr:to>
    <xdr:sp macro="" textlink="">
      <xdr:nvSpPr>
        <xdr:cNvPr id="661" name="楕円 660">
          <a:extLst>
            <a:ext uri="{FF2B5EF4-FFF2-40B4-BE49-F238E27FC236}">
              <a16:creationId xmlns:a16="http://schemas.microsoft.com/office/drawing/2014/main" id="{00000000-0008-0000-0E00-000095020000}"/>
            </a:ext>
          </a:extLst>
        </xdr:cNvPr>
        <xdr:cNvSpPr/>
      </xdr:nvSpPr>
      <xdr:spPr>
        <a:xfrm>
          <a:off x="13652500" y="1767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60977</xdr:rowOff>
    </xdr:from>
    <xdr:ext cx="405111" cy="259045"/>
    <xdr:sp macro="" textlink="">
      <xdr:nvSpPr>
        <xdr:cNvPr id="662" name="n_1aveValue【公民館】&#10;有形固定資産減価償却率">
          <a:extLst>
            <a:ext uri="{FF2B5EF4-FFF2-40B4-BE49-F238E27FC236}">
              <a16:creationId xmlns:a16="http://schemas.microsoft.com/office/drawing/2014/main" id="{00000000-0008-0000-0E00-000096020000}"/>
            </a:ext>
          </a:extLst>
        </xdr:cNvPr>
        <xdr:cNvSpPr txBox="1"/>
      </xdr:nvSpPr>
      <xdr:spPr>
        <a:xfrm>
          <a:off x="15266044"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58945</xdr:rowOff>
    </xdr:from>
    <xdr:ext cx="405111" cy="259045"/>
    <xdr:sp macro="" textlink="">
      <xdr:nvSpPr>
        <xdr:cNvPr id="663" name="n_2aveValue【公民館】&#10;有形固定資産減価償却率">
          <a:extLst>
            <a:ext uri="{FF2B5EF4-FFF2-40B4-BE49-F238E27FC236}">
              <a16:creationId xmlns:a16="http://schemas.microsoft.com/office/drawing/2014/main" id="{00000000-0008-0000-0E00-000097020000}"/>
            </a:ext>
          </a:extLst>
        </xdr:cNvPr>
        <xdr:cNvSpPr txBox="1"/>
      </xdr:nvSpPr>
      <xdr:spPr>
        <a:xfrm>
          <a:off x="14389744" y="1754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22114</xdr:rowOff>
    </xdr:from>
    <xdr:ext cx="405111" cy="259045"/>
    <xdr:sp macro="" textlink="">
      <xdr:nvSpPr>
        <xdr:cNvPr id="664" name="n_3aveValue【公民館】&#10;有形固定資産減価償却率">
          <a:extLst>
            <a:ext uri="{FF2B5EF4-FFF2-40B4-BE49-F238E27FC236}">
              <a16:creationId xmlns:a16="http://schemas.microsoft.com/office/drawing/2014/main" id="{00000000-0008-0000-0E00-000098020000}"/>
            </a:ext>
          </a:extLst>
        </xdr:cNvPr>
        <xdr:cNvSpPr txBox="1"/>
      </xdr:nvSpPr>
      <xdr:spPr>
        <a:xfrm>
          <a:off x="13500744" y="17852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6366</xdr:rowOff>
    </xdr:from>
    <xdr:ext cx="405111" cy="259045"/>
    <xdr:sp macro="" textlink="">
      <xdr:nvSpPr>
        <xdr:cNvPr id="665" name="n_4aveValue【公民館】&#10;有形固定資産減価償却率">
          <a:extLst>
            <a:ext uri="{FF2B5EF4-FFF2-40B4-BE49-F238E27FC236}">
              <a16:creationId xmlns:a16="http://schemas.microsoft.com/office/drawing/2014/main" id="{00000000-0008-0000-0E00-000099020000}"/>
            </a:ext>
          </a:extLst>
        </xdr:cNvPr>
        <xdr:cNvSpPr txBox="1"/>
      </xdr:nvSpPr>
      <xdr:spPr>
        <a:xfrm>
          <a:off x="12611744" y="1749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15512</xdr:rowOff>
    </xdr:from>
    <xdr:ext cx="405111" cy="259045"/>
    <xdr:sp macro="" textlink="">
      <xdr:nvSpPr>
        <xdr:cNvPr id="666" name="n_1mainValue【公民館】&#10;有形固定資産減価償却率">
          <a:extLst>
            <a:ext uri="{FF2B5EF4-FFF2-40B4-BE49-F238E27FC236}">
              <a16:creationId xmlns:a16="http://schemas.microsoft.com/office/drawing/2014/main" id="{00000000-0008-0000-0E00-00009A020000}"/>
            </a:ext>
          </a:extLst>
        </xdr:cNvPr>
        <xdr:cNvSpPr txBox="1"/>
      </xdr:nvSpPr>
      <xdr:spPr>
        <a:xfrm>
          <a:off x="15266044" y="17503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136669</xdr:rowOff>
    </xdr:from>
    <xdr:ext cx="405111" cy="259045"/>
    <xdr:sp macro="" textlink="">
      <xdr:nvSpPr>
        <xdr:cNvPr id="667" name="n_3mainValue【公民館】&#10;有形固定資産減価償却率">
          <a:extLst>
            <a:ext uri="{FF2B5EF4-FFF2-40B4-BE49-F238E27FC236}">
              <a16:creationId xmlns:a16="http://schemas.microsoft.com/office/drawing/2014/main" id="{00000000-0008-0000-0E00-00009B020000}"/>
            </a:ext>
          </a:extLst>
        </xdr:cNvPr>
        <xdr:cNvSpPr txBox="1"/>
      </xdr:nvSpPr>
      <xdr:spPr>
        <a:xfrm>
          <a:off x="13500744" y="1745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8" name="正方形/長方形 667">
          <a:extLst>
            <a:ext uri="{FF2B5EF4-FFF2-40B4-BE49-F238E27FC236}">
              <a16:creationId xmlns:a16="http://schemas.microsoft.com/office/drawing/2014/main" id="{00000000-0008-0000-0E00-00009C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9" name="正方形/長方形 668">
          <a:extLst>
            <a:ext uri="{FF2B5EF4-FFF2-40B4-BE49-F238E27FC236}">
              <a16:creationId xmlns:a16="http://schemas.microsoft.com/office/drawing/2014/main" id="{00000000-0008-0000-0E00-00009D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0" name="正方形/長方形 669">
          <a:extLst>
            <a:ext uri="{FF2B5EF4-FFF2-40B4-BE49-F238E27FC236}">
              <a16:creationId xmlns:a16="http://schemas.microsoft.com/office/drawing/2014/main" id="{00000000-0008-0000-0E00-00009E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1" name="正方形/長方形 670">
          <a:extLst>
            <a:ext uri="{FF2B5EF4-FFF2-40B4-BE49-F238E27FC236}">
              <a16:creationId xmlns:a16="http://schemas.microsoft.com/office/drawing/2014/main" id="{00000000-0008-0000-0E00-00009F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2" name="正方形/長方形 671">
          <a:extLst>
            <a:ext uri="{FF2B5EF4-FFF2-40B4-BE49-F238E27FC236}">
              <a16:creationId xmlns:a16="http://schemas.microsoft.com/office/drawing/2014/main" id="{00000000-0008-0000-0E00-0000A0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3" name="正方形/長方形 672">
          <a:extLst>
            <a:ext uri="{FF2B5EF4-FFF2-40B4-BE49-F238E27FC236}">
              <a16:creationId xmlns:a16="http://schemas.microsoft.com/office/drawing/2014/main" id="{00000000-0008-0000-0E00-0000A1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4" name="正方形/長方形 673">
          <a:extLst>
            <a:ext uri="{FF2B5EF4-FFF2-40B4-BE49-F238E27FC236}">
              <a16:creationId xmlns:a16="http://schemas.microsoft.com/office/drawing/2014/main" id="{00000000-0008-0000-0E00-0000A2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5" name="正方形/長方形 674">
          <a:extLst>
            <a:ext uri="{FF2B5EF4-FFF2-40B4-BE49-F238E27FC236}">
              <a16:creationId xmlns:a16="http://schemas.microsoft.com/office/drawing/2014/main" id="{00000000-0008-0000-0E00-0000A3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6" name="テキスト ボックス 675">
          <a:extLst>
            <a:ext uri="{FF2B5EF4-FFF2-40B4-BE49-F238E27FC236}">
              <a16:creationId xmlns:a16="http://schemas.microsoft.com/office/drawing/2014/main" id="{00000000-0008-0000-0E00-0000A4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7" name="直線コネクタ 676">
          <a:extLst>
            <a:ext uri="{FF2B5EF4-FFF2-40B4-BE49-F238E27FC236}">
              <a16:creationId xmlns:a16="http://schemas.microsoft.com/office/drawing/2014/main" id="{00000000-0008-0000-0E00-0000A5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78" name="直線コネクタ 677">
          <a:extLst>
            <a:ext uri="{FF2B5EF4-FFF2-40B4-BE49-F238E27FC236}">
              <a16:creationId xmlns:a16="http://schemas.microsoft.com/office/drawing/2014/main" id="{00000000-0008-0000-0E00-0000A6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79" name="テキスト ボックス 678">
          <a:extLst>
            <a:ext uri="{FF2B5EF4-FFF2-40B4-BE49-F238E27FC236}">
              <a16:creationId xmlns:a16="http://schemas.microsoft.com/office/drawing/2014/main" id="{00000000-0008-0000-0E00-0000A7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80" name="直線コネクタ 679">
          <a:extLst>
            <a:ext uri="{FF2B5EF4-FFF2-40B4-BE49-F238E27FC236}">
              <a16:creationId xmlns:a16="http://schemas.microsoft.com/office/drawing/2014/main" id="{00000000-0008-0000-0E00-0000A8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81" name="テキスト ボックス 680">
          <a:extLst>
            <a:ext uri="{FF2B5EF4-FFF2-40B4-BE49-F238E27FC236}">
              <a16:creationId xmlns:a16="http://schemas.microsoft.com/office/drawing/2014/main" id="{00000000-0008-0000-0E00-0000A9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82" name="直線コネクタ 681">
          <a:extLst>
            <a:ext uri="{FF2B5EF4-FFF2-40B4-BE49-F238E27FC236}">
              <a16:creationId xmlns:a16="http://schemas.microsoft.com/office/drawing/2014/main" id="{00000000-0008-0000-0E00-0000AA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83" name="テキスト ボックス 682">
          <a:extLst>
            <a:ext uri="{FF2B5EF4-FFF2-40B4-BE49-F238E27FC236}">
              <a16:creationId xmlns:a16="http://schemas.microsoft.com/office/drawing/2014/main" id="{00000000-0008-0000-0E00-0000AB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84" name="直線コネクタ 683">
          <a:extLst>
            <a:ext uri="{FF2B5EF4-FFF2-40B4-BE49-F238E27FC236}">
              <a16:creationId xmlns:a16="http://schemas.microsoft.com/office/drawing/2014/main" id="{00000000-0008-0000-0E00-0000AC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85" name="テキスト ボックス 684">
          <a:extLst>
            <a:ext uri="{FF2B5EF4-FFF2-40B4-BE49-F238E27FC236}">
              <a16:creationId xmlns:a16="http://schemas.microsoft.com/office/drawing/2014/main" id="{00000000-0008-0000-0E00-0000AD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86" name="直線コネクタ 685">
          <a:extLst>
            <a:ext uri="{FF2B5EF4-FFF2-40B4-BE49-F238E27FC236}">
              <a16:creationId xmlns:a16="http://schemas.microsoft.com/office/drawing/2014/main" id="{00000000-0008-0000-0E00-0000AE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7" name="テキスト ボックス 686">
          <a:extLst>
            <a:ext uri="{FF2B5EF4-FFF2-40B4-BE49-F238E27FC236}">
              <a16:creationId xmlns:a16="http://schemas.microsoft.com/office/drawing/2014/main" id="{00000000-0008-0000-0E00-0000AF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8" name="直線コネクタ 687">
          <a:extLst>
            <a:ext uri="{FF2B5EF4-FFF2-40B4-BE49-F238E27FC236}">
              <a16:creationId xmlns:a16="http://schemas.microsoft.com/office/drawing/2014/main" id="{00000000-0008-0000-0E00-0000B0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89" name="テキスト ボックス 688">
          <a:extLst>
            <a:ext uri="{FF2B5EF4-FFF2-40B4-BE49-F238E27FC236}">
              <a16:creationId xmlns:a16="http://schemas.microsoft.com/office/drawing/2014/main" id="{00000000-0008-0000-0E00-0000B1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1" name="テキスト ボックス 690">
          <a:extLst>
            <a:ext uri="{FF2B5EF4-FFF2-40B4-BE49-F238E27FC236}">
              <a16:creationId xmlns:a16="http://schemas.microsoft.com/office/drawing/2014/main" id="{00000000-0008-0000-0E00-0000B3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2" name="【公民館】&#10;一人当たり面積グラフ枠">
          <a:extLst>
            <a:ext uri="{FF2B5EF4-FFF2-40B4-BE49-F238E27FC236}">
              <a16:creationId xmlns:a16="http://schemas.microsoft.com/office/drawing/2014/main" id="{00000000-0008-0000-0E00-0000B4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28848</xdr:rowOff>
    </xdr:from>
    <xdr:to>
      <xdr:col>116</xdr:col>
      <xdr:colOff>62864</xdr:colOff>
      <xdr:row>108</xdr:row>
      <xdr:rowOff>82731</xdr:rowOff>
    </xdr:to>
    <xdr:cxnSp macro="">
      <xdr:nvCxnSpPr>
        <xdr:cNvPr id="693" name="直線コネクタ 692">
          <a:extLst>
            <a:ext uri="{FF2B5EF4-FFF2-40B4-BE49-F238E27FC236}">
              <a16:creationId xmlns:a16="http://schemas.microsoft.com/office/drawing/2014/main" id="{00000000-0008-0000-0E00-0000B5020000}"/>
            </a:ext>
          </a:extLst>
        </xdr:cNvPr>
        <xdr:cNvCxnSpPr/>
      </xdr:nvCxnSpPr>
      <xdr:spPr>
        <a:xfrm flipV="1">
          <a:off x="22160864" y="17002398"/>
          <a:ext cx="0" cy="1596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86558</xdr:rowOff>
    </xdr:from>
    <xdr:ext cx="469744" cy="259045"/>
    <xdr:sp macro="" textlink="">
      <xdr:nvSpPr>
        <xdr:cNvPr id="694" name="【公民館】&#10;一人当たり面積最小値テキスト">
          <a:extLst>
            <a:ext uri="{FF2B5EF4-FFF2-40B4-BE49-F238E27FC236}">
              <a16:creationId xmlns:a16="http://schemas.microsoft.com/office/drawing/2014/main" id="{00000000-0008-0000-0E00-0000B6020000}"/>
            </a:ext>
          </a:extLst>
        </xdr:cNvPr>
        <xdr:cNvSpPr txBox="1"/>
      </xdr:nvSpPr>
      <xdr:spPr>
        <a:xfrm>
          <a:off x="22199600" y="1860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82731</xdr:rowOff>
    </xdr:from>
    <xdr:to>
      <xdr:col>116</xdr:col>
      <xdr:colOff>152400</xdr:colOff>
      <xdr:row>108</xdr:row>
      <xdr:rowOff>82731</xdr:rowOff>
    </xdr:to>
    <xdr:cxnSp macro="">
      <xdr:nvCxnSpPr>
        <xdr:cNvPr id="695" name="直線コネクタ 694">
          <a:extLst>
            <a:ext uri="{FF2B5EF4-FFF2-40B4-BE49-F238E27FC236}">
              <a16:creationId xmlns:a16="http://schemas.microsoft.com/office/drawing/2014/main" id="{00000000-0008-0000-0E00-0000B7020000}"/>
            </a:ext>
          </a:extLst>
        </xdr:cNvPr>
        <xdr:cNvCxnSpPr/>
      </xdr:nvCxnSpPr>
      <xdr:spPr>
        <a:xfrm>
          <a:off x="22072600" y="1859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146975</xdr:rowOff>
    </xdr:from>
    <xdr:ext cx="469744" cy="259045"/>
    <xdr:sp macro="" textlink="">
      <xdr:nvSpPr>
        <xdr:cNvPr id="696" name="【公民館】&#10;一人当たり面積最大値テキスト">
          <a:extLst>
            <a:ext uri="{FF2B5EF4-FFF2-40B4-BE49-F238E27FC236}">
              <a16:creationId xmlns:a16="http://schemas.microsoft.com/office/drawing/2014/main" id="{00000000-0008-0000-0E00-0000B8020000}"/>
            </a:ext>
          </a:extLst>
        </xdr:cNvPr>
        <xdr:cNvSpPr txBox="1"/>
      </xdr:nvSpPr>
      <xdr:spPr>
        <a:xfrm>
          <a:off x="22199600" y="16777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28848</xdr:rowOff>
    </xdr:from>
    <xdr:to>
      <xdr:col>116</xdr:col>
      <xdr:colOff>152400</xdr:colOff>
      <xdr:row>99</xdr:row>
      <xdr:rowOff>28848</xdr:rowOff>
    </xdr:to>
    <xdr:cxnSp macro="">
      <xdr:nvCxnSpPr>
        <xdr:cNvPr id="697" name="直線コネクタ 696">
          <a:extLst>
            <a:ext uri="{FF2B5EF4-FFF2-40B4-BE49-F238E27FC236}">
              <a16:creationId xmlns:a16="http://schemas.microsoft.com/office/drawing/2014/main" id="{00000000-0008-0000-0E00-0000B9020000}"/>
            </a:ext>
          </a:extLst>
        </xdr:cNvPr>
        <xdr:cNvCxnSpPr/>
      </xdr:nvCxnSpPr>
      <xdr:spPr>
        <a:xfrm>
          <a:off x="22072600" y="17002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38116</xdr:rowOff>
    </xdr:from>
    <xdr:ext cx="469744" cy="259045"/>
    <xdr:sp macro="" textlink="">
      <xdr:nvSpPr>
        <xdr:cNvPr id="698" name="【公民館】&#10;一人当たり面積平均値テキスト">
          <a:extLst>
            <a:ext uri="{FF2B5EF4-FFF2-40B4-BE49-F238E27FC236}">
              <a16:creationId xmlns:a16="http://schemas.microsoft.com/office/drawing/2014/main" id="{00000000-0008-0000-0E00-0000BA020000}"/>
            </a:ext>
          </a:extLst>
        </xdr:cNvPr>
        <xdr:cNvSpPr txBox="1"/>
      </xdr:nvSpPr>
      <xdr:spPr>
        <a:xfrm>
          <a:off x="22199600" y="1804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699" name="フローチャート: 判断 698">
          <a:extLst>
            <a:ext uri="{FF2B5EF4-FFF2-40B4-BE49-F238E27FC236}">
              <a16:creationId xmlns:a16="http://schemas.microsoft.com/office/drawing/2014/main" id="{00000000-0008-0000-0E00-0000BB020000}"/>
            </a:ext>
          </a:extLst>
        </xdr:cNvPr>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72752</xdr:rowOff>
    </xdr:from>
    <xdr:to>
      <xdr:col>112</xdr:col>
      <xdr:colOff>38100</xdr:colOff>
      <xdr:row>106</xdr:row>
      <xdr:rowOff>2902</xdr:rowOff>
    </xdr:to>
    <xdr:sp macro="" textlink="">
      <xdr:nvSpPr>
        <xdr:cNvPr id="700" name="フローチャート: 判断 699">
          <a:extLst>
            <a:ext uri="{FF2B5EF4-FFF2-40B4-BE49-F238E27FC236}">
              <a16:creationId xmlns:a16="http://schemas.microsoft.com/office/drawing/2014/main" id="{00000000-0008-0000-0E00-0000BC020000}"/>
            </a:ext>
          </a:extLst>
        </xdr:cNvPr>
        <xdr:cNvSpPr/>
      </xdr:nvSpPr>
      <xdr:spPr>
        <a:xfrm>
          <a:off x="21272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10705</xdr:rowOff>
    </xdr:from>
    <xdr:to>
      <xdr:col>107</xdr:col>
      <xdr:colOff>101600</xdr:colOff>
      <xdr:row>105</xdr:row>
      <xdr:rowOff>112305</xdr:rowOff>
    </xdr:to>
    <xdr:sp macro="" textlink="">
      <xdr:nvSpPr>
        <xdr:cNvPr id="701" name="フローチャート: 判断 700">
          <a:extLst>
            <a:ext uri="{FF2B5EF4-FFF2-40B4-BE49-F238E27FC236}">
              <a16:creationId xmlns:a16="http://schemas.microsoft.com/office/drawing/2014/main" id="{00000000-0008-0000-0E00-0000BD020000}"/>
            </a:ext>
          </a:extLst>
        </xdr:cNvPr>
        <xdr:cNvSpPr/>
      </xdr:nvSpPr>
      <xdr:spPr>
        <a:xfrm>
          <a:off x="20383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120106</xdr:rowOff>
    </xdr:from>
    <xdr:to>
      <xdr:col>102</xdr:col>
      <xdr:colOff>165100</xdr:colOff>
      <xdr:row>105</xdr:row>
      <xdr:rowOff>50256</xdr:rowOff>
    </xdr:to>
    <xdr:sp macro="" textlink="">
      <xdr:nvSpPr>
        <xdr:cNvPr id="702" name="フローチャート: 判断 701">
          <a:extLst>
            <a:ext uri="{FF2B5EF4-FFF2-40B4-BE49-F238E27FC236}">
              <a16:creationId xmlns:a16="http://schemas.microsoft.com/office/drawing/2014/main" id="{00000000-0008-0000-0E00-0000BE020000}"/>
            </a:ext>
          </a:extLst>
        </xdr:cNvPr>
        <xdr:cNvSpPr/>
      </xdr:nvSpPr>
      <xdr:spPr>
        <a:xfrm>
          <a:off x="19494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149498</xdr:rowOff>
    </xdr:from>
    <xdr:to>
      <xdr:col>98</xdr:col>
      <xdr:colOff>38100</xdr:colOff>
      <xdr:row>105</xdr:row>
      <xdr:rowOff>79648</xdr:rowOff>
    </xdr:to>
    <xdr:sp macro="" textlink="">
      <xdr:nvSpPr>
        <xdr:cNvPr id="703" name="フローチャート: 判断 702">
          <a:extLst>
            <a:ext uri="{FF2B5EF4-FFF2-40B4-BE49-F238E27FC236}">
              <a16:creationId xmlns:a16="http://schemas.microsoft.com/office/drawing/2014/main" id="{00000000-0008-0000-0E00-0000BF020000}"/>
            </a:ext>
          </a:extLst>
        </xdr:cNvPr>
        <xdr:cNvSpPr/>
      </xdr:nvSpPr>
      <xdr:spPr>
        <a:xfrm>
          <a:off x="18605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4" name="テキスト ボックス 703">
          <a:extLst>
            <a:ext uri="{FF2B5EF4-FFF2-40B4-BE49-F238E27FC236}">
              <a16:creationId xmlns:a16="http://schemas.microsoft.com/office/drawing/2014/main" id="{00000000-0008-0000-0E00-0000C0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5" name="テキスト ボックス 704">
          <a:extLst>
            <a:ext uri="{FF2B5EF4-FFF2-40B4-BE49-F238E27FC236}">
              <a16:creationId xmlns:a16="http://schemas.microsoft.com/office/drawing/2014/main" id="{00000000-0008-0000-0E00-0000C1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6" name="テキスト ボックス 705">
          <a:extLst>
            <a:ext uri="{FF2B5EF4-FFF2-40B4-BE49-F238E27FC236}">
              <a16:creationId xmlns:a16="http://schemas.microsoft.com/office/drawing/2014/main" id="{00000000-0008-0000-0E00-0000C2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7" name="テキスト ボックス 706">
          <a:extLst>
            <a:ext uri="{FF2B5EF4-FFF2-40B4-BE49-F238E27FC236}">
              <a16:creationId xmlns:a16="http://schemas.microsoft.com/office/drawing/2014/main" id="{00000000-0008-0000-0E00-0000C3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8" name="テキスト ボックス 707">
          <a:extLst>
            <a:ext uri="{FF2B5EF4-FFF2-40B4-BE49-F238E27FC236}">
              <a16:creationId xmlns:a16="http://schemas.microsoft.com/office/drawing/2014/main" id="{00000000-0008-0000-0E00-0000C4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67855</xdr:rowOff>
    </xdr:from>
    <xdr:to>
      <xdr:col>112</xdr:col>
      <xdr:colOff>38100</xdr:colOff>
      <xdr:row>106</xdr:row>
      <xdr:rowOff>169455</xdr:rowOff>
    </xdr:to>
    <xdr:sp macro="" textlink="">
      <xdr:nvSpPr>
        <xdr:cNvPr id="709" name="楕円 708">
          <a:extLst>
            <a:ext uri="{FF2B5EF4-FFF2-40B4-BE49-F238E27FC236}">
              <a16:creationId xmlns:a16="http://schemas.microsoft.com/office/drawing/2014/main" id="{00000000-0008-0000-0E00-0000C5020000}"/>
            </a:ext>
          </a:extLst>
        </xdr:cNvPr>
        <xdr:cNvSpPr/>
      </xdr:nvSpPr>
      <xdr:spPr>
        <a:xfrm>
          <a:off x="21272500" y="1824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108676</xdr:rowOff>
    </xdr:from>
    <xdr:to>
      <xdr:col>102</xdr:col>
      <xdr:colOff>165100</xdr:colOff>
      <xdr:row>106</xdr:row>
      <xdr:rowOff>38826</xdr:rowOff>
    </xdr:to>
    <xdr:sp macro="" textlink="">
      <xdr:nvSpPr>
        <xdr:cNvPr id="710" name="楕円 709">
          <a:extLst>
            <a:ext uri="{FF2B5EF4-FFF2-40B4-BE49-F238E27FC236}">
              <a16:creationId xmlns:a16="http://schemas.microsoft.com/office/drawing/2014/main" id="{00000000-0008-0000-0E00-0000C6020000}"/>
            </a:ext>
          </a:extLst>
        </xdr:cNvPr>
        <xdr:cNvSpPr/>
      </xdr:nvSpPr>
      <xdr:spPr>
        <a:xfrm>
          <a:off x="19494500" y="1811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19429</xdr:rowOff>
    </xdr:from>
    <xdr:ext cx="469744" cy="259045"/>
    <xdr:sp macro="" textlink="">
      <xdr:nvSpPr>
        <xdr:cNvPr id="711" name="n_1aveValue【公民館】&#10;一人当たり面積">
          <a:extLst>
            <a:ext uri="{FF2B5EF4-FFF2-40B4-BE49-F238E27FC236}">
              <a16:creationId xmlns:a16="http://schemas.microsoft.com/office/drawing/2014/main" id="{00000000-0008-0000-0E00-0000C7020000}"/>
            </a:ext>
          </a:extLst>
        </xdr:cNvPr>
        <xdr:cNvSpPr txBox="1"/>
      </xdr:nvSpPr>
      <xdr:spPr>
        <a:xfrm>
          <a:off x="21075727" y="1785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128832</xdr:rowOff>
    </xdr:from>
    <xdr:ext cx="469744" cy="259045"/>
    <xdr:sp macro="" textlink="">
      <xdr:nvSpPr>
        <xdr:cNvPr id="712" name="n_2aveValue【公民館】&#10;一人当たり面積">
          <a:extLst>
            <a:ext uri="{FF2B5EF4-FFF2-40B4-BE49-F238E27FC236}">
              <a16:creationId xmlns:a16="http://schemas.microsoft.com/office/drawing/2014/main" id="{00000000-0008-0000-0E00-0000C8020000}"/>
            </a:ext>
          </a:extLst>
        </xdr:cNvPr>
        <xdr:cNvSpPr txBox="1"/>
      </xdr:nvSpPr>
      <xdr:spPr>
        <a:xfrm>
          <a:off x="20199427" y="1778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66783</xdr:rowOff>
    </xdr:from>
    <xdr:ext cx="469744" cy="259045"/>
    <xdr:sp macro="" textlink="">
      <xdr:nvSpPr>
        <xdr:cNvPr id="713" name="n_3aveValue【公民館】&#10;一人当たり面積">
          <a:extLst>
            <a:ext uri="{FF2B5EF4-FFF2-40B4-BE49-F238E27FC236}">
              <a16:creationId xmlns:a16="http://schemas.microsoft.com/office/drawing/2014/main" id="{00000000-0008-0000-0E00-0000C9020000}"/>
            </a:ext>
          </a:extLst>
        </xdr:cNvPr>
        <xdr:cNvSpPr txBox="1"/>
      </xdr:nvSpPr>
      <xdr:spPr>
        <a:xfrm>
          <a:off x="19310427" y="1772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96175</xdr:rowOff>
    </xdr:from>
    <xdr:ext cx="469744" cy="259045"/>
    <xdr:sp macro="" textlink="">
      <xdr:nvSpPr>
        <xdr:cNvPr id="714" name="n_4aveValue【公民館】&#10;一人当たり面積">
          <a:extLst>
            <a:ext uri="{FF2B5EF4-FFF2-40B4-BE49-F238E27FC236}">
              <a16:creationId xmlns:a16="http://schemas.microsoft.com/office/drawing/2014/main" id="{00000000-0008-0000-0E00-0000CA020000}"/>
            </a:ext>
          </a:extLst>
        </xdr:cNvPr>
        <xdr:cNvSpPr txBox="1"/>
      </xdr:nvSpPr>
      <xdr:spPr>
        <a:xfrm>
          <a:off x="18421427" y="1775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160582</xdr:rowOff>
    </xdr:from>
    <xdr:ext cx="469744" cy="259045"/>
    <xdr:sp macro="" textlink="">
      <xdr:nvSpPr>
        <xdr:cNvPr id="715" name="n_1mainValue【公民館】&#10;一人当たり面積">
          <a:extLst>
            <a:ext uri="{FF2B5EF4-FFF2-40B4-BE49-F238E27FC236}">
              <a16:creationId xmlns:a16="http://schemas.microsoft.com/office/drawing/2014/main" id="{00000000-0008-0000-0E00-0000CB020000}"/>
            </a:ext>
          </a:extLst>
        </xdr:cNvPr>
        <xdr:cNvSpPr txBox="1"/>
      </xdr:nvSpPr>
      <xdr:spPr>
        <a:xfrm>
          <a:off x="21075727" y="1833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29953</xdr:rowOff>
    </xdr:from>
    <xdr:ext cx="469744" cy="259045"/>
    <xdr:sp macro="" textlink="">
      <xdr:nvSpPr>
        <xdr:cNvPr id="716" name="n_3mainValue【公民館】&#10;一人当たり面積">
          <a:extLst>
            <a:ext uri="{FF2B5EF4-FFF2-40B4-BE49-F238E27FC236}">
              <a16:creationId xmlns:a16="http://schemas.microsoft.com/office/drawing/2014/main" id="{00000000-0008-0000-0E00-0000CC020000}"/>
            </a:ext>
          </a:extLst>
        </xdr:cNvPr>
        <xdr:cNvSpPr txBox="1"/>
      </xdr:nvSpPr>
      <xdr:spPr>
        <a:xfrm>
          <a:off x="19310427" y="1820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7" name="正方形/長方形 716">
          <a:extLst>
            <a:ext uri="{FF2B5EF4-FFF2-40B4-BE49-F238E27FC236}">
              <a16:creationId xmlns:a16="http://schemas.microsoft.com/office/drawing/2014/main" id="{00000000-0008-0000-0E00-0000CD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8" name="正方形/長方形 717">
          <a:extLst>
            <a:ext uri="{FF2B5EF4-FFF2-40B4-BE49-F238E27FC236}">
              <a16:creationId xmlns:a16="http://schemas.microsoft.com/office/drawing/2014/main" id="{00000000-0008-0000-0E00-0000CE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9" name="テキスト ボックス 718">
          <a:extLst>
            <a:ext uri="{FF2B5EF4-FFF2-40B4-BE49-F238E27FC236}">
              <a16:creationId xmlns:a16="http://schemas.microsoft.com/office/drawing/2014/main" id="{00000000-0008-0000-0E00-0000CF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保育園、学校施設、公営住宅の老朽化が進んでいる。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各施設の大規模改修など、計画的な修繕、更新による施設の長寿命化や施設の統廃合などを含めた適正管理を行っていく。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鳥取県境港市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33,665
33,124
29.11
22,402,518
21,513,497
140,204
8,087,235
12,338,141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123.3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00000000-0008-0000-0F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158496</xdr:rowOff>
    </xdr:from>
    <xdr:to>
      <xdr:col>24</xdr:col>
      <xdr:colOff>62865</xdr:colOff>
      <xdr:row>41</xdr:row>
      <xdr:rowOff>30480</xdr:rowOff>
    </xdr:to>
    <xdr:cxnSp macro="">
      <xdr:nvCxnSpPr>
        <xdr:cNvPr id="55" name="直線コネクタ 54">
          <a:extLst>
            <a:ext uri="{FF2B5EF4-FFF2-40B4-BE49-F238E27FC236}">
              <a16:creationId xmlns:a16="http://schemas.microsoft.com/office/drawing/2014/main" id="{00000000-0008-0000-0F00-000037000000}"/>
            </a:ext>
          </a:extLst>
        </xdr:cNvPr>
        <xdr:cNvCxnSpPr/>
      </xdr:nvCxnSpPr>
      <xdr:spPr>
        <a:xfrm flipV="1">
          <a:off x="4634865" y="5816346"/>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34307</xdr:rowOff>
    </xdr:from>
    <xdr:ext cx="405111" cy="259045"/>
    <xdr:sp macro="" textlink="">
      <xdr:nvSpPr>
        <xdr:cNvPr id="56" name="【図書館】&#10;有形固定資産減価償却率最小値テキスト">
          <a:extLst>
            <a:ext uri="{FF2B5EF4-FFF2-40B4-BE49-F238E27FC236}">
              <a16:creationId xmlns:a16="http://schemas.microsoft.com/office/drawing/2014/main" id="{00000000-0008-0000-0F00-000038000000}"/>
            </a:ext>
          </a:extLst>
        </xdr:cNvPr>
        <xdr:cNvSpPr txBox="1"/>
      </xdr:nvSpPr>
      <xdr:spPr>
        <a:xfrm>
          <a:off x="4673600" y="706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30480</xdr:rowOff>
    </xdr:from>
    <xdr:to>
      <xdr:col>24</xdr:col>
      <xdr:colOff>152400</xdr:colOff>
      <xdr:row>41</xdr:row>
      <xdr:rowOff>30480</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a:off x="4546600" y="705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105173</xdr:rowOff>
    </xdr:from>
    <xdr:ext cx="405111" cy="259045"/>
    <xdr:sp macro="" textlink="">
      <xdr:nvSpPr>
        <xdr:cNvPr id="58" name="【図書館】&#10;有形固定資産減価償却率最大値テキスト">
          <a:extLst>
            <a:ext uri="{FF2B5EF4-FFF2-40B4-BE49-F238E27FC236}">
              <a16:creationId xmlns:a16="http://schemas.microsoft.com/office/drawing/2014/main" id="{00000000-0008-0000-0F00-00003A000000}"/>
            </a:ext>
          </a:extLst>
        </xdr:cNvPr>
        <xdr:cNvSpPr txBox="1"/>
      </xdr:nvSpPr>
      <xdr:spPr>
        <a:xfrm>
          <a:off x="4673600" y="5591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158496</xdr:rowOff>
    </xdr:from>
    <xdr:to>
      <xdr:col>24</xdr:col>
      <xdr:colOff>152400</xdr:colOff>
      <xdr:row>33</xdr:row>
      <xdr:rowOff>158496</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83837</xdr:rowOff>
    </xdr:from>
    <xdr:ext cx="405111" cy="259045"/>
    <xdr:sp macro="" textlink="">
      <xdr:nvSpPr>
        <xdr:cNvPr id="60" name="【図書館】&#10;有形固定資産減価償却率平均値テキスト">
          <a:extLst>
            <a:ext uri="{FF2B5EF4-FFF2-40B4-BE49-F238E27FC236}">
              <a16:creationId xmlns:a16="http://schemas.microsoft.com/office/drawing/2014/main" id="{00000000-0008-0000-0F00-00003C000000}"/>
            </a:ext>
          </a:extLst>
        </xdr:cNvPr>
        <xdr:cNvSpPr txBox="1"/>
      </xdr:nvSpPr>
      <xdr:spPr>
        <a:xfrm>
          <a:off x="4673600" y="642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105410</xdr:rowOff>
    </xdr:from>
    <xdr:to>
      <xdr:col>24</xdr:col>
      <xdr:colOff>114300</xdr:colOff>
      <xdr:row>38</xdr:row>
      <xdr:rowOff>35560</xdr:rowOff>
    </xdr:to>
    <xdr:sp macro="" textlink="">
      <xdr:nvSpPr>
        <xdr:cNvPr id="61" name="フローチャート: 判断 60">
          <a:extLst>
            <a:ext uri="{FF2B5EF4-FFF2-40B4-BE49-F238E27FC236}">
              <a16:creationId xmlns:a16="http://schemas.microsoft.com/office/drawing/2014/main" id="{00000000-0008-0000-0F00-00003D000000}"/>
            </a:ext>
          </a:extLst>
        </xdr:cNvPr>
        <xdr:cNvSpPr/>
      </xdr:nvSpPr>
      <xdr:spPr>
        <a:xfrm>
          <a:off x="4584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27686</xdr:rowOff>
    </xdr:from>
    <xdr:to>
      <xdr:col>20</xdr:col>
      <xdr:colOff>38100</xdr:colOff>
      <xdr:row>37</xdr:row>
      <xdr:rowOff>129286</xdr:rowOff>
    </xdr:to>
    <xdr:sp macro="" textlink="">
      <xdr:nvSpPr>
        <xdr:cNvPr id="62" name="フローチャート: 判断 61">
          <a:extLst>
            <a:ext uri="{FF2B5EF4-FFF2-40B4-BE49-F238E27FC236}">
              <a16:creationId xmlns:a16="http://schemas.microsoft.com/office/drawing/2014/main" id="{00000000-0008-0000-0F00-00003E000000}"/>
            </a:ext>
          </a:extLst>
        </xdr:cNvPr>
        <xdr:cNvSpPr/>
      </xdr:nvSpPr>
      <xdr:spPr>
        <a:xfrm>
          <a:off x="3746500" y="637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52832</xdr:rowOff>
    </xdr:from>
    <xdr:to>
      <xdr:col>15</xdr:col>
      <xdr:colOff>101600</xdr:colOff>
      <xdr:row>36</xdr:row>
      <xdr:rowOff>154432</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2857500" y="622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23114</xdr:rowOff>
    </xdr:from>
    <xdr:to>
      <xdr:col>10</xdr:col>
      <xdr:colOff>165100</xdr:colOff>
      <xdr:row>36</xdr:row>
      <xdr:rowOff>124714</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1968500" y="61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137414</xdr:rowOff>
    </xdr:from>
    <xdr:to>
      <xdr:col>6</xdr:col>
      <xdr:colOff>38100</xdr:colOff>
      <xdr:row>36</xdr:row>
      <xdr:rowOff>67564</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1079500" y="613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F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167132</xdr:rowOff>
    </xdr:from>
    <xdr:to>
      <xdr:col>20</xdr:col>
      <xdr:colOff>38100</xdr:colOff>
      <xdr:row>37</xdr:row>
      <xdr:rowOff>97282</xdr:rowOff>
    </xdr:to>
    <xdr:sp macro="" textlink="">
      <xdr:nvSpPr>
        <xdr:cNvPr id="71" name="楕円 70">
          <a:extLst>
            <a:ext uri="{FF2B5EF4-FFF2-40B4-BE49-F238E27FC236}">
              <a16:creationId xmlns:a16="http://schemas.microsoft.com/office/drawing/2014/main" id="{00000000-0008-0000-0F00-000047000000}"/>
            </a:ext>
          </a:extLst>
        </xdr:cNvPr>
        <xdr:cNvSpPr/>
      </xdr:nvSpPr>
      <xdr:spPr>
        <a:xfrm>
          <a:off x="3746500" y="633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146558</xdr:rowOff>
    </xdr:from>
    <xdr:to>
      <xdr:col>10</xdr:col>
      <xdr:colOff>165100</xdr:colOff>
      <xdr:row>38</xdr:row>
      <xdr:rowOff>76708</xdr:rowOff>
    </xdr:to>
    <xdr:sp macro="" textlink="">
      <xdr:nvSpPr>
        <xdr:cNvPr id="72" name="楕円 71">
          <a:extLst>
            <a:ext uri="{FF2B5EF4-FFF2-40B4-BE49-F238E27FC236}">
              <a16:creationId xmlns:a16="http://schemas.microsoft.com/office/drawing/2014/main" id="{00000000-0008-0000-0F00-000048000000}"/>
            </a:ext>
          </a:extLst>
        </xdr:cNvPr>
        <xdr:cNvSpPr/>
      </xdr:nvSpPr>
      <xdr:spPr>
        <a:xfrm>
          <a:off x="1968500" y="64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120413</xdr:rowOff>
    </xdr:from>
    <xdr:ext cx="405111" cy="259045"/>
    <xdr:sp macro="" textlink="">
      <xdr:nvSpPr>
        <xdr:cNvPr id="73" name="n_1aveValue【図書館】&#10;有形固定資産減価償却率">
          <a:extLst>
            <a:ext uri="{FF2B5EF4-FFF2-40B4-BE49-F238E27FC236}">
              <a16:creationId xmlns:a16="http://schemas.microsoft.com/office/drawing/2014/main" id="{00000000-0008-0000-0F00-000049000000}"/>
            </a:ext>
          </a:extLst>
        </xdr:cNvPr>
        <xdr:cNvSpPr txBox="1"/>
      </xdr:nvSpPr>
      <xdr:spPr>
        <a:xfrm>
          <a:off x="3582044" y="646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170959</xdr:rowOff>
    </xdr:from>
    <xdr:ext cx="405111" cy="259045"/>
    <xdr:sp macro="" textlink="">
      <xdr:nvSpPr>
        <xdr:cNvPr id="74" name="n_2aveValue【図書館】&#10;有形固定資産減価償却率">
          <a:extLst>
            <a:ext uri="{FF2B5EF4-FFF2-40B4-BE49-F238E27FC236}">
              <a16:creationId xmlns:a16="http://schemas.microsoft.com/office/drawing/2014/main" id="{00000000-0008-0000-0F00-00004A000000}"/>
            </a:ext>
          </a:extLst>
        </xdr:cNvPr>
        <xdr:cNvSpPr txBox="1"/>
      </xdr:nvSpPr>
      <xdr:spPr>
        <a:xfrm>
          <a:off x="2705744" y="600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141241</xdr:rowOff>
    </xdr:from>
    <xdr:ext cx="405111" cy="259045"/>
    <xdr:sp macro="" textlink="">
      <xdr:nvSpPr>
        <xdr:cNvPr id="75" name="n_3aveValue【図書館】&#10;有形固定資産減価償却率">
          <a:extLst>
            <a:ext uri="{FF2B5EF4-FFF2-40B4-BE49-F238E27FC236}">
              <a16:creationId xmlns:a16="http://schemas.microsoft.com/office/drawing/2014/main" id="{00000000-0008-0000-0F00-00004B000000}"/>
            </a:ext>
          </a:extLst>
        </xdr:cNvPr>
        <xdr:cNvSpPr txBox="1"/>
      </xdr:nvSpPr>
      <xdr:spPr>
        <a:xfrm>
          <a:off x="1816744" y="5970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84091</xdr:rowOff>
    </xdr:from>
    <xdr:ext cx="405111" cy="259045"/>
    <xdr:sp macro="" textlink="">
      <xdr:nvSpPr>
        <xdr:cNvPr id="76" name="n_4aveValue【図書館】&#10;有形固定資産減価償却率">
          <a:extLst>
            <a:ext uri="{FF2B5EF4-FFF2-40B4-BE49-F238E27FC236}">
              <a16:creationId xmlns:a16="http://schemas.microsoft.com/office/drawing/2014/main" id="{00000000-0008-0000-0F00-00004C000000}"/>
            </a:ext>
          </a:extLst>
        </xdr:cNvPr>
        <xdr:cNvSpPr txBox="1"/>
      </xdr:nvSpPr>
      <xdr:spPr>
        <a:xfrm>
          <a:off x="927744" y="591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113809</xdr:rowOff>
    </xdr:from>
    <xdr:ext cx="405111" cy="259045"/>
    <xdr:sp macro="" textlink="">
      <xdr:nvSpPr>
        <xdr:cNvPr id="77" name="n_1mainValue【図書館】&#10;有形固定資産減価償却率">
          <a:extLst>
            <a:ext uri="{FF2B5EF4-FFF2-40B4-BE49-F238E27FC236}">
              <a16:creationId xmlns:a16="http://schemas.microsoft.com/office/drawing/2014/main" id="{00000000-0008-0000-0F00-00004D000000}"/>
            </a:ext>
          </a:extLst>
        </xdr:cNvPr>
        <xdr:cNvSpPr txBox="1"/>
      </xdr:nvSpPr>
      <xdr:spPr>
        <a:xfrm>
          <a:off x="3582044" y="6114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67835</xdr:rowOff>
    </xdr:from>
    <xdr:ext cx="405111" cy="259045"/>
    <xdr:sp macro="" textlink="">
      <xdr:nvSpPr>
        <xdr:cNvPr id="78" name="n_3mainValue【図書館】&#10;有形固定資産減価償却率">
          <a:extLst>
            <a:ext uri="{FF2B5EF4-FFF2-40B4-BE49-F238E27FC236}">
              <a16:creationId xmlns:a16="http://schemas.microsoft.com/office/drawing/2014/main" id="{00000000-0008-0000-0F00-00004E000000}"/>
            </a:ext>
          </a:extLst>
        </xdr:cNvPr>
        <xdr:cNvSpPr txBox="1"/>
      </xdr:nvSpPr>
      <xdr:spPr>
        <a:xfrm>
          <a:off x="1816744" y="6582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a:extLst>
            <a:ext uri="{FF2B5EF4-FFF2-40B4-BE49-F238E27FC236}">
              <a16:creationId xmlns:a16="http://schemas.microsoft.com/office/drawing/2014/main" id="{00000000-0008-0000-0F00-00004F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a:extLst>
            <a:ext uri="{FF2B5EF4-FFF2-40B4-BE49-F238E27FC236}">
              <a16:creationId xmlns:a16="http://schemas.microsoft.com/office/drawing/2014/main" id="{00000000-0008-0000-0F00-000050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a:extLst>
            <a:ext uri="{FF2B5EF4-FFF2-40B4-BE49-F238E27FC236}">
              <a16:creationId xmlns:a16="http://schemas.microsoft.com/office/drawing/2014/main" id="{00000000-0008-0000-0F00-000051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a:extLst>
            <a:ext uri="{FF2B5EF4-FFF2-40B4-BE49-F238E27FC236}">
              <a16:creationId xmlns:a16="http://schemas.microsoft.com/office/drawing/2014/main" id="{00000000-0008-0000-0F00-000052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a:extLst>
            <a:ext uri="{FF2B5EF4-FFF2-40B4-BE49-F238E27FC236}">
              <a16:creationId xmlns:a16="http://schemas.microsoft.com/office/drawing/2014/main" id="{00000000-0008-0000-0F00-000053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a:extLst>
            <a:ext uri="{FF2B5EF4-FFF2-40B4-BE49-F238E27FC236}">
              <a16:creationId xmlns:a16="http://schemas.microsoft.com/office/drawing/2014/main" id="{00000000-0008-0000-0F00-000054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a:extLst>
            <a:ext uri="{FF2B5EF4-FFF2-40B4-BE49-F238E27FC236}">
              <a16:creationId xmlns:a16="http://schemas.microsoft.com/office/drawing/2014/main" id="{00000000-0008-0000-0F00-000055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a:extLst>
            <a:ext uri="{FF2B5EF4-FFF2-40B4-BE49-F238E27FC236}">
              <a16:creationId xmlns:a16="http://schemas.microsoft.com/office/drawing/2014/main" id="{00000000-0008-0000-0F00-000056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7" name="テキスト ボックス 86">
          <a:extLst>
            <a:ext uri="{FF2B5EF4-FFF2-40B4-BE49-F238E27FC236}">
              <a16:creationId xmlns:a16="http://schemas.microsoft.com/office/drawing/2014/main" id="{00000000-0008-0000-0F00-000057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a:extLst>
            <a:ext uri="{FF2B5EF4-FFF2-40B4-BE49-F238E27FC236}">
              <a16:creationId xmlns:a16="http://schemas.microsoft.com/office/drawing/2014/main" id="{00000000-0008-0000-0F00-000058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a:extLst>
            <a:ext uri="{FF2B5EF4-FFF2-40B4-BE49-F238E27FC236}">
              <a16:creationId xmlns:a16="http://schemas.microsoft.com/office/drawing/2014/main" id="{00000000-0008-0000-0F00-000059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a:extLst>
            <a:ext uri="{FF2B5EF4-FFF2-40B4-BE49-F238E27FC236}">
              <a16:creationId xmlns:a16="http://schemas.microsoft.com/office/drawing/2014/main" id="{00000000-0008-0000-0F00-00005A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a:extLst>
            <a:ext uri="{FF2B5EF4-FFF2-40B4-BE49-F238E27FC236}">
              <a16:creationId xmlns:a16="http://schemas.microsoft.com/office/drawing/2014/main" id="{00000000-0008-0000-0F00-00005B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2" name="テキスト ボックス 91">
          <a:extLst>
            <a:ext uri="{FF2B5EF4-FFF2-40B4-BE49-F238E27FC236}">
              <a16:creationId xmlns:a16="http://schemas.microsoft.com/office/drawing/2014/main" id="{00000000-0008-0000-0F00-00005C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a:extLst>
            <a:ext uri="{FF2B5EF4-FFF2-40B4-BE49-F238E27FC236}">
              <a16:creationId xmlns:a16="http://schemas.microsoft.com/office/drawing/2014/main" id="{00000000-0008-0000-0F00-00005D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4" name="テキスト ボックス 93">
          <a:extLst>
            <a:ext uri="{FF2B5EF4-FFF2-40B4-BE49-F238E27FC236}">
              <a16:creationId xmlns:a16="http://schemas.microsoft.com/office/drawing/2014/main" id="{00000000-0008-0000-0F00-00005E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6" name="テキスト ボックス 95">
          <a:extLst>
            <a:ext uri="{FF2B5EF4-FFF2-40B4-BE49-F238E27FC236}">
              <a16:creationId xmlns:a16="http://schemas.microsoft.com/office/drawing/2014/main" id="{00000000-0008-0000-0F00-000060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a:extLst>
            <a:ext uri="{FF2B5EF4-FFF2-40B4-BE49-F238E27FC236}">
              <a16:creationId xmlns:a16="http://schemas.microsoft.com/office/drawing/2014/main" id="{00000000-0008-0000-0F00-000061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8" name="テキスト ボックス 97">
          <a:extLst>
            <a:ext uri="{FF2B5EF4-FFF2-40B4-BE49-F238E27FC236}">
              <a16:creationId xmlns:a16="http://schemas.microsoft.com/office/drawing/2014/main" id="{00000000-0008-0000-0F00-000062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a:extLst>
            <a:ext uri="{FF2B5EF4-FFF2-40B4-BE49-F238E27FC236}">
              <a16:creationId xmlns:a16="http://schemas.microsoft.com/office/drawing/2014/main" id="{00000000-0008-0000-0F00-000065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44450</xdr:rowOff>
    </xdr:from>
    <xdr:to>
      <xdr:col>54</xdr:col>
      <xdr:colOff>189865</xdr:colOff>
      <xdr:row>40</xdr:row>
      <xdr:rowOff>139700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flipV="1">
          <a:off x="10476865" y="57023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143527</xdr:rowOff>
    </xdr:from>
    <xdr:ext cx="469744" cy="259045"/>
    <xdr:sp macro="" textlink="">
      <xdr:nvSpPr>
        <xdr:cNvPr id="103" name="【図書館】&#10;一人当たり面積最小値テキスト">
          <a:extLst>
            <a:ext uri="{FF2B5EF4-FFF2-40B4-BE49-F238E27FC236}">
              <a16:creationId xmlns:a16="http://schemas.microsoft.com/office/drawing/2014/main" id="{00000000-0008-0000-0F00-000067000000}"/>
            </a:ext>
          </a:extLst>
        </xdr:cNvPr>
        <xdr:cNvSpPr txBox="1"/>
      </xdr:nvSpPr>
      <xdr:spPr>
        <a:xfrm>
          <a:off x="10515600" y="700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139700</xdr:rowOff>
    </xdr:from>
    <xdr:to>
      <xdr:col>55</xdr:col>
      <xdr:colOff>88900</xdr:colOff>
      <xdr:row>40</xdr:row>
      <xdr:rowOff>139700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10388600" y="699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162577</xdr:rowOff>
    </xdr:from>
    <xdr:ext cx="469744" cy="259045"/>
    <xdr:sp macro="" textlink="">
      <xdr:nvSpPr>
        <xdr:cNvPr id="105" name="【図書館】&#10;一人当たり面積最大値テキスト">
          <a:extLst>
            <a:ext uri="{FF2B5EF4-FFF2-40B4-BE49-F238E27FC236}">
              <a16:creationId xmlns:a16="http://schemas.microsoft.com/office/drawing/2014/main" id="{00000000-0008-0000-0F00-000069000000}"/>
            </a:ext>
          </a:extLst>
        </xdr:cNvPr>
        <xdr:cNvSpPr txBox="1"/>
      </xdr:nvSpPr>
      <xdr:spPr>
        <a:xfrm>
          <a:off x="10515600" y="54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44450</xdr:rowOff>
    </xdr:from>
    <xdr:to>
      <xdr:col>55</xdr:col>
      <xdr:colOff>88900</xdr:colOff>
      <xdr:row>33</xdr:row>
      <xdr:rowOff>44450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10388600" y="57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54627</xdr:rowOff>
    </xdr:from>
    <xdr:ext cx="469744" cy="259045"/>
    <xdr:sp macro="" textlink="">
      <xdr:nvSpPr>
        <xdr:cNvPr id="107" name="【図書館】&#10;一人当たり面積平均値テキスト">
          <a:extLst>
            <a:ext uri="{FF2B5EF4-FFF2-40B4-BE49-F238E27FC236}">
              <a16:creationId xmlns:a16="http://schemas.microsoft.com/office/drawing/2014/main" id="{00000000-0008-0000-0F00-00006B000000}"/>
            </a:ext>
          </a:extLst>
        </xdr:cNvPr>
        <xdr:cNvSpPr txBox="1"/>
      </xdr:nvSpPr>
      <xdr:spPr>
        <a:xfrm>
          <a:off x="10515600" y="6569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76200</xdr:rowOff>
    </xdr:from>
    <xdr:to>
      <xdr:col>55</xdr:col>
      <xdr:colOff>50800</xdr:colOff>
      <xdr:row>39</xdr:row>
      <xdr:rowOff>6350</xdr:rowOff>
    </xdr:to>
    <xdr:sp macro="" textlink="">
      <xdr:nvSpPr>
        <xdr:cNvPr id="108" name="フローチャート: 判断 107">
          <a:extLst>
            <a:ext uri="{FF2B5EF4-FFF2-40B4-BE49-F238E27FC236}">
              <a16:creationId xmlns:a16="http://schemas.microsoft.com/office/drawing/2014/main" id="{00000000-0008-0000-0F00-00006C000000}"/>
            </a:ext>
          </a:extLst>
        </xdr:cNvPr>
        <xdr:cNvSpPr/>
      </xdr:nvSpPr>
      <xdr:spPr>
        <a:xfrm>
          <a:off x="104267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88900</xdr:rowOff>
    </xdr:from>
    <xdr:to>
      <xdr:col>50</xdr:col>
      <xdr:colOff>165100</xdr:colOff>
      <xdr:row>39</xdr:row>
      <xdr:rowOff>19050</xdr:rowOff>
    </xdr:to>
    <xdr:sp macro="" textlink="">
      <xdr:nvSpPr>
        <xdr:cNvPr id="109" name="フローチャート: 判断 108">
          <a:extLst>
            <a:ext uri="{FF2B5EF4-FFF2-40B4-BE49-F238E27FC236}">
              <a16:creationId xmlns:a16="http://schemas.microsoft.com/office/drawing/2014/main" id="{00000000-0008-0000-0F00-00006D000000}"/>
            </a:ext>
          </a:extLst>
        </xdr:cNvPr>
        <xdr:cNvSpPr/>
      </xdr:nvSpPr>
      <xdr:spPr>
        <a:xfrm>
          <a:off x="9588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50800</xdr:rowOff>
    </xdr:from>
    <xdr:to>
      <xdr:col>46</xdr:col>
      <xdr:colOff>38100</xdr:colOff>
      <xdr:row>38</xdr:row>
      <xdr:rowOff>152400</xdr:rowOff>
    </xdr:to>
    <xdr:sp macro="" textlink="">
      <xdr:nvSpPr>
        <xdr:cNvPr id="110" name="フローチャート: 判断 109">
          <a:extLst>
            <a:ext uri="{FF2B5EF4-FFF2-40B4-BE49-F238E27FC236}">
              <a16:creationId xmlns:a16="http://schemas.microsoft.com/office/drawing/2014/main" id="{00000000-0008-0000-0F00-00006E000000}"/>
            </a:ext>
          </a:extLst>
        </xdr:cNvPr>
        <xdr:cNvSpPr/>
      </xdr:nvSpPr>
      <xdr:spPr>
        <a:xfrm>
          <a:off x="8699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76200</xdr:rowOff>
    </xdr:from>
    <xdr:to>
      <xdr:col>41</xdr:col>
      <xdr:colOff>101600</xdr:colOff>
      <xdr:row>39</xdr:row>
      <xdr:rowOff>6350</xdr:rowOff>
    </xdr:to>
    <xdr:sp macro="" textlink="">
      <xdr:nvSpPr>
        <xdr:cNvPr id="111" name="フローチャート: 判断 110">
          <a:extLst>
            <a:ext uri="{FF2B5EF4-FFF2-40B4-BE49-F238E27FC236}">
              <a16:creationId xmlns:a16="http://schemas.microsoft.com/office/drawing/2014/main" id="{00000000-0008-0000-0F00-00006F000000}"/>
            </a:ext>
          </a:extLst>
        </xdr:cNvPr>
        <xdr:cNvSpPr/>
      </xdr:nvSpPr>
      <xdr:spPr>
        <a:xfrm>
          <a:off x="78105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127000</xdr:rowOff>
    </xdr:from>
    <xdr:to>
      <xdr:col>36</xdr:col>
      <xdr:colOff>165100</xdr:colOff>
      <xdr:row>39</xdr:row>
      <xdr:rowOff>57150</xdr:rowOff>
    </xdr:to>
    <xdr:sp macro="" textlink="">
      <xdr:nvSpPr>
        <xdr:cNvPr id="112" name="フローチャート: 判断 111">
          <a:extLst>
            <a:ext uri="{FF2B5EF4-FFF2-40B4-BE49-F238E27FC236}">
              <a16:creationId xmlns:a16="http://schemas.microsoft.com/office/drawing/2014/main" id="{00000000-0008-0000-0F00-000070000000}"/>
            </a:ext>
          </a:extLst>
        </xdr:cNvPr>
        <xdr:cNvSpPr/>
      </xdr:nvSpPr>
      <xdr:spPr>
        <a:xfrm>
          <a:off x="6921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0000000-0008-0000-0F00-000072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F00-000073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F00-000074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F00-000075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127000</xdr:rowOff>
    </xdr:from>
    <xdr:to>
      <xdr:col>50</xdr:col>
      <xdr:colOff>165100</xdr:colOff>
      <xdr:row>41</xdr:row>
      <xdr:rowOff>57150</xdr:rowOff>
    </xdr:to>
    <xdr:sp macro="" textlink="">
      <xdr:nvSpPr>
        <xdr:cNvPr id="118" name="楕円 117">
          <a:extLst>
            <a:ext uri="{FF2B5EF4-FFF2-40B4-BE49-F238E27FC236}">
              <a16:creationId xmlns:a16="http://schemas.microsoft.com/office/drawing/2014/main" id="{00000000-0008-0000-0F00-000076000000}"/>
            </a:ext>
          </a:extLst>
        </xdr:cNvPr>
        <xdr:cNvSpPr/>
      </xdr:nvSpPr>
      <xdr:spPr>
        <a:xfrm>
          <a:off x="9588500" y="698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19050</xdr:rowOff>
    </xdr:from>
    <xdr:to>
      <xdr:col>41</xdr:col>
      <xdr:colOff>101600</xdr:colOff>
      <xdr:row>39</xdr:row>
      <xdr:rowOff>120650</xdr:rowOff>
    </xdr:to>
    <xdr:sp macro="" textlink="">
      <xdr:nvSpPr>
        <xdr:cNvPr id="119" name="楕円 118">
          <a:extLst>
            <a:ext uri="{FF2B5EF4-FFF2-40B4-BE49-F238E27FC236}">
              <a16:creationId xmlns:a16="http://schemas.microsoft.com/office/drawing/2014/main" id="{00000000-0008-0000-0F00-000077000000}"/>
            </a:ext>
          </a:extLst>
        </xdr:cNvPr>
        <xdr:cNvSpPr/>
      </xdr:nvSpPr>
      <xdr:spPr>
        <a:xfrm>
          <a:off x="78105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35577</xdr:rowOff>
    </xdr:from>
    <xdr:ext cx="469744" cy="259045"/>
    <xdr:sp macro="" textlink="">
      <xdr:nvSpPr>
        <xdr:cNvPr id="120" name="n_1aveValue【図書館】&#10;一人当たり面積">
          <a:extLst>
            <a:ext uri="{FF2B5EF4-FFF2-40B4-BE49-F238E27FC236}">
              <a16:creationId xmlns:a16="http://schemas.microsoft.com/office/drawing/2014/main" id="{00000000-0008-0000-0F00-000078000000}"/>
            </a:ext>
          </a:extLst>
        </xdr:cNvPr>
        <xdr:cNvSpPr txBox="1"/>
      </xdr:nvSpPr>
      <xdr:spPr>
        <a:xfrm>
          <a:off x="9391727" y="637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168927</xdr:rowOff>
    </xdr:from>
    <xdr:ext cx="469744" cy="259045"/>
    <xdr:sp macro="" textlink="">
      <xdr:nvSpPr>
        <xdr:cNvPr id="121" name="n_2aveValue【図書館】&#10;一人当たり面積">
          <a:extLst>
            <a:ext uri="{FF2B5EF4-FFF2-40B4-BE49-F238E27FC236}">
              <a16:creationId xmlns:a16="http://schemas.microsoft.com/office/drawing/2014/main" id="{00000000-0008-0000-0F00-000079000000}"/>
            </a:ext>
          </a:extLst>
        </xdr:cNvPr>
        <xdr:cNvSpPr txBox="1"/>
      </xdr:nvSpPr>
      <xdr:spPr>
        <a:xfrm>
          <a:off x="8515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22877</xdr:rowOff>
    </xdr:from>
    <xdr:ext cx="469744" cy="259045"/>
    <xdr:sp macro="" textlink="">
      <xdr:nvSpPr>
        <xdr:cNvPr id="122" name="n_3aveValue【図書館】&#10;一人当たり面積">
          <a:extLst>
            <a:ext uri="{FF2B5EF4-FFF2-40B4-BE49-F238E27FC236}">
              <a16:creationId xmlns:a16="http://schemas.microsoft.com/office/drawing/2014/main" id="{00000000-0008-0000-0F00-00007A000000}"/>
            </a:ext>
          </a:extLst>
        </xdr:cNvPr>
        <xdr:cNvSpPr txBox="1"/>
      </xdr:nvSpPr>
      <xdr:spPr>
        <a:xfrm>
          <a:off x="7626427" y="636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73677</xdr:rowOff>
    </xdr:from>
    <xdr:ext cx="469744" cy="259045"/>
    <xdr:sp macro="" textlink="">
      <xdr:nvSpPr>
        <xdr:cNvPr id="123" name="n_4aveValue【図書館】&#10;一人当たり面積">
          <a:extLst>
            <a:ext uri="{FF2B5EF4-FFF2-40B4-BE49-F238E27FC236}">
              <a16:creationId xmlns:a16="http://schemas.microsoft.com/office/drawing/2014/main" id="{00000000-0008-0000-0F00-00007B000000}"/>
            </a:ext>
          </a:extLst>
        </xdr:cNvPr>
        <xdr:cNvSpPr txBox="1"/>
      </xdr:nvSpPr>
      <xdr:spPr>
        <a:xfrm>
          <a:off x="6737427"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48277</xdr:rowOff>
    </xdr:from>
    <xdr:ext cx="469744" cy="259045"/>
    <xdr:sp macro="" textlink="">
      <xdr:nvSpPr>
        <xdr:cNvPr id="124" name="n_1mainValue【図書館】&#10;一人当たり面積">
          <a:extLst>
            <a:ext uri="{FF2B5EF4-FFF2-40B4-BE49-F238E27FC236}">
              <a16:creationId xmlns:a16="http://schemas.microsoft.com/office/drawing/2014/main" id="{00000000-0008-0000-0F00-00007C000000}"/>
            </a:ext>
          </a:extLst>
        </xdr:cNvPr>
        <xdr:cNvSpPr txBox="1"/>
      </xdr:nvSpPr>
      <xdr:spPr>
        <a:xfrm>
          <a:off x="9391727" y="707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111777</xdr:rowOff>
    </xdr:from>
    <xdr:ext cx="469744" cy="259045"/>
    <xdr:sp macro="" textlink="">
      <xdr:nvSpPr>
        <xdr:cNvPr id="125" name="n_3mainValue【図書館】&#10;一人当たり面積">
          <a:extLst>
            <a:ext uri="{FF2B5EF4-FFF2-40B4-BE49-F238E27FC236}">
              <a16:creationId xmlns:a16="http://schemas.microsoft.com/office/drawing/2014/main" id="{00000000-0008-0000-0F00-00007D000000}"/>
            </a:ext>
          </a:extLst>
        </xdr:cNvPr>
        <xdr:cNvSpPr txBox="1"/>
      </xdr:nvSpPr>
      <xdr:spPr>
        <a:xfrm>
          <a:off x="7626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a:extLst>
            <a:ext uri="{FF2B5EF4-FFF2-40B4-BE49-F238E27FC236}">
              <a16:creationId xmlns:a16="http://schemas.microsoft.com/office/drawing/2014/main" id="{00000000-0008-0000-0F00-00007E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a:extLst>
            <a:ext uri="{FF2B5EF4-FFF2-40B4-BE49-F238E27FC236}">
              <a16:creationId xmlns:a16="http://schemas.microsoft.com/office/drawing/2014/main" id="{00000000-0008-0000-0F00-00007F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a:extLst>
            <a:ext uri="{FF2B5EF4-FFF2-40B4-BE49-F238E27FC236}">
              <a16:creationId xmlns:a16="http://schemas.microsoft.com/office/drawing/2014/main" id="{00000000-0008-0000-0F00-000080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a:extLst>
            <a:ext uri="{FF2B5EF4-FFF2-40B4-BE49-F238E27FC236}">
              <a16:creationId xmlns:a16="http://schemas.microsoft.com/office/drawing/2014/main" id="{00000000-0008-0000-0F00-000081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a:extLst>
            <a:ext uri="{FF2B5EF4-FFF2-40B4-BE49-F238E27FC236}">
              <a16:creationId xmlns:a16="http://schemas.microsoft.com/office/drawing/2014/main" id="{00000000-0008-0000-0F00-000082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a:extLst>
            <a:ext uri="{FF2B5EF4-FFF2-40B4-BE49-F238E27FC236}">
              <a16:creationId xmlns:a16="http://schemas.microsoft.com/office/drawing/2014/main" id="{00000000-0008-0000-0F00-000083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a:extLst>
            <a:ext uri="{FF2B5EF4-FFF2-40B4-BE49-F238E27FC236}">
              <a16:creationId xmlns:a16="http://schemas.microsoft.com/office/drawing/2014/main" id="{00000000-0008-0000-0F00-000084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a:extLst>
            <a:ext uri="{FF2B5EF4-FFF2-40B4-BE49-F238E27FC236}">
              <a16:creationId xmlns:a16="http://schemas.microsoft.com/office/drawing/2014/main" id="{00000000-0008-0000-0F00-000085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a:extLst>
            <a:ext uri="{FF2B5EF4-FFF2-40B4-BE49-F238E27FC236}">
              <a16:creationId xmlns:a16="http://schemas.microsoft.com/office/drawing/2014/main" id="{00000000-0008-0000-0F00-000086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6" name="テキスト ボックス 135">
          <a:extLst>
            <a:ext uri="{FF2B5EF4-FFF2-40B4-BE49-F238E27FC236}">
              <a16:creationId xmlns:a16="http://schemas.microsoft.com/office/drawing/2014/main" id="{00000000-0008-0000-0F00-000088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7" name="直線コネクタ 136">
          <a:extLst>
            <a:ext uri="{FF2B5EF4-FFF2-40B4-BE49-F238E27FC236}">
              <a16:creationId xmlns:a16="http://schemas.microsoft.com/office/drawing/2014/main" id="{00000000-0008-0000-0F00-000089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38" name="テキスト ボックス 137">
          <a:extLst>
            <a:ext uri="{FF2B5EF4-FFF2-40B4-BE49-F238E27FC236}">
              <a16:creationId xmlns:a16="http://schemas.microsoft.com/office/drawing/2014/main" id="{00000000-0008-0000-0F00-00008A000000}"/>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9" name="直線コネクタ 138">
          <a:extLst>
            <a:ext uri="{FF2B5EF4-FFF2-40B4-BE49-F238E27FC236}">
              <a16:creationId xmlns:a16="http://schemas.microsoft.com/office/drawing/2014/main" id="{00000000-0008-0000-0F00-00008B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0" name="テキスト ボックス 139">
          <a:extLst>
            <a:ext uri="{FF2B5EF4-FFF2-40B4-BE49-F238E27FC236}">
              <a16:creationId xmlns:a16="http://schemas.microsoft.com/office/drawing/2014/main" id="{00000000-0008-0000-0F00-00008C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1" name="直線コネクタ 140">
          <a:extLst>
            <a:ext uri="{FF2B5EF4-FFF2-40B4-BE49-F238E27FC236}">
              <a16:creationId xmlns:a16="http://schemas.microsoft.com/office/drawing/2014/main" id="{00000000-0008-0000-0F00-00008D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2" name="テキスト ボックス 141">
          <a:extLst>
            <a:ext uri="{FF2B5EF4-FFF2-40B4-BE49-F238E27FC236}">
              <a16:creationId xmlns:a16="http://schemas.microsoft.com/office/drawing/2014/main" id="{00000000-0008-0000-0F00-00008E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3" name="直線コネクタ 142">
          <a:extLst>
            <a:ext uri="{FF2B5EF4-FFF2-40B4-BE49-F238E27FC236}">
              <a16:creationId xmlns:a16="http://schemas.microsoft.com/office/drawing/2014/main" id="{00000000-0008-0000-0F00-00008F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4" name="テキスト ボックス 143">
          <a:extLst>
            <a:ext uri="{FF2B5EF4-FFF2-40B4-BE49-F238E27FC236}">
              <a16:creationId xmlns:a16="http://schemas.microsoft.com/office/drawing/2014/main" id="{00000000-0008-0000-0F00-000090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a:extLst>
            <a:ext uri="{FF2B5EF4-FFF2-40B4-BE49-F238E27FC236}">
              <a16:creationId xmlns:a16="http://schemas.microsoft.com/office/drawing/2014/main" id="{00000000-0008-0000-0F00-000091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6" name="テキスト ボックス 145">
          <a:extLst>
            <a:ext uri="{FF2B5EF4-FFF2-40B4-BE49-F238E27FC236}">
              <a16:creationId xmlns:a16="http://schemas.microsoft.com/office/drawing/2014/main" id="{00000000-0008-0000-0F00-000092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体育館・プール】&#10;有形固定資産減価償却率グラフ枠">
          <a:extLst>
            <a:ext uri="{FF2B5EF4-FFF2-40B4-BE49-F238E27FC236}">
              <a16:creationId xmlns:a16="http://schemas.microsoft.com/office/drawing/2014/main" id="{00000000-0008-0000-0F00-000093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54864</xdr:rowOff>
    </xdr:from>
    <xdr:to>
      <xdr:col>24</xdr:col>
      <xdr:colOff>62865</xdr:colOff>
      <xdr:row>64</xdr:row>
      <xdr:rowOff>0</xdr:rowOff>
    </xdr:to>
    <xdr:cxnSp macro="">
      <xdr:nvCxnSpPr>
        <xdr:cNvPr id="148" name="直線コネクタ 147">
          <a:extLst>
            <a:ext uri="{FF2B5EF4-FFF2-40B4-BE49-F238E27FC236}">
              <a16:creationId xmlns:a16="http://schemas.microsoft.com/office/drawing/2014/main" id="{00000000-0008-0000-0F00-000094000000}"/>
            </a:ext>
          </a:extLst>
        </xdr:cNvPr>
        <xdr:cNvCxnSpPr/>
      </xdr:nvCxnSpPr>
      <xdr:spPr>
        <a:xfrm flipV="1">
          <a:off x="4634865" y="9484614"/>
          <a:ext cx="0" cy="1488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69744" cy="259045"/>
    <xdr:sp macro="" textlink="">
      <xdr:nvSpPr>
        <xdr:cNvPr id="149" name="【体育館・プール】&#10;有形固定資産減価償却率最小値テキスト">
          <a:extLst>
            <a:ext uri="{FF2B5EF4-FFF2-40B4-BE49-F238E27FC236}">
              <a16:creationId xmlns:a16="http://schemas.microsoft.com/office/drawing/2014/main" id="{00000000-0008-0000-0F00-000095000000}"/>
            </a:ext>
          </a:extLst>
        </xdr:cNvPr>
        <xdr:cNvSpPr txBox="1"/>
      </xdr:nvSpPr>
      <xdr:spPr>
        <a:xfrm>
          <a:off x="4673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50" name="直線コネクタ 149">
          <a:extLst>
            <a:ext uri="{FF2B5EF4-FFF2-40B4-BE49-F238E27FC236}">
              <a16:creationId xmlns:a16="http://schemas.microsoft.com/office/drawing/2014/main" id="{00000000-0008-0000-0F00-000096000000}"/>
            </a:ext>
          </a:extLst>
        </xdr:cNvPr>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1541</xdr:rowOff>
    </xdr:from>
    <xdr:ext cx="405111" cy="259045"/>
    <xdr:sp macro="" textlink="">
      <xdr:nvSpPr>
        <xdr:cNvPr id="151" name="【体育館・プール】&#10;有形固定資産減価償却率最大値テキスト">
          <a:extLst>
            <a:ext uri="{FF2B5EF4-FFF2-40B4-BE49-F238E27FC236}">
              <a16:creationId xmlns:a16="http://schemas.microsoft.com/office/drawing/2014/main" id="{00000000-0008-0000-0F00-000097000000}"/>
            </a:ext>
          </a:extLst>
        </xdr:cNvPr>
        <xdr:cNvSpPr txBox="1"/>
      </xdr:nvSpPr>
      <xdr:spPr>
        <a:xfrm>
          <a:off x="4673600" y="9259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54864</xdr:rowOff>
    </xdr:from>
    <xdr:to>
      <xdr:col>24</xdr:col>
      <xdr:colOff>152400</xdr:colOff>
      <xdr:row>55</xdr:row>
      <xdr:rowOff>54864</xdr:rowOff>
    </xdr:to>
    <xdr:cxnSp macro="">
      <xdr:nvCxnSpPr>
        <xdr:cNvPr id="152" name="直線コネクタ 151">
          <a:extLst>
            <a:ext uri="{FF2B5EF4-FFF2-40B4-BE49-F238E27FC236}">
              <a16:creationId xmlns:a16="http://schemas.microsoft.com/office/drawing/2014/main" id="{00000000-0008-0000-0F00-000098000000}"/>
            </a:ext>
          </a:extLst>
        </xdr:cNvPr>
        <xdr:cNvCxnSpPr/>
      </xdr:nvCxnSpPr>
      <xdr:spPr>
        <a:xfrm>
          <a:off x="4546600" y="948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7637</xdr:rowOff>
    </xdr:from>
    <xdr:ext cx="405111" cy="259045"/>
    <xdr:sp macro="" textlink="">
      <xdr:nvSpPr>
        <xdr:cNvPr id="153" name="【体育館・プール】&#10;有形固定資産減価償却率平均値テキスト">
          <a:extLst>
            <a:ext uri="{FF2B5EF4-FFF2-40B4-BE49-F238E27FC236}">
              <a16:creationId xmlns:a16="http://schemas.microsoft.com/office/drawing/2014/main" id="{00000000-0008-0000-0F00-000099000000}"/>
            </a:ext>
          </a:extLst>
        </xdr:cNvPr>
        <xdr:cNvSpPr txBox="1"/>
      </xdr:nvSpPr>
      <xdr:spPr>
        <a:xfrm>
          <a:off x="4673600" y="10123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29210</xdr:rowOff>
    </xdr:from>
    <xdr:to>
      <xdr:col>24</xdr:col>
      <xdr:colOff>114300</xdr:colOff>
      <xdr:row>59</xdr:row>
      <xdr:rowOff>130810</xdr:rowOff>
    </xdr:to>
    <xdr:sp macro="" textlink="">
      <xdr:nvSpPr>
        <xdr:cNvPr id="154" name="フローチャート: 判断 153">
          <a:extLst>
            <a:ext uri="{FF2B5EF4-FFF2-40B4-BE49-F238E27FC236}">
              <a16:creationId xmlns:a16="http://schemas.microsoft.com/office/drawing/2014/main" id="{00000000-0008-0000-0F00-00009A000000}"/>
            </a:ext>
          </a:extLst>
        </xdr:cNvPr>
        <xdr:cNvSpPr/>
      </xdr:nvSpPr>
      <xdr:spPr>
        <a:xfrm>
          <a:off x="4584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164084</xdr:rowOff>
    </xdr:from>
    <xdr:to>
      <xdr:col>20</xdr:col>
      <xdr:colOff>38100</xdr:colOff>
      <xdr:row>59</xdr:row>
      <xdr:rowOff>94234</xdr:rowOff>
    </xdr:to>
    <xdr:sp macro="" textlink="">
      <xdr:nvSpPr>
        <xdr:cNvPr id="155" name="フローチャート: 判断 154">
          <a:extLst>
            <a:ext uri="{FF2B5EF4-FFF2-40B4-BE49-F238E27FC236}">
              <a16:creationId xmlns:a16="http://schemas.microsoft.com/office/drawing/2014/main" id="{00000000-0008-0000-0F00-00009B000000}"/>
            </a:ext>
          </a:extLst>
        </xdr:cNvPr>
        <xdr:cNvSpPr/>
      </xdr:nvSpPr>
      <xdr:spPr>
        <a:xfrm>
          <a:off x="3746500" y="1010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116078</xdr:rowOff>
    </xdr:from>
    <xdr:to>
      <xdr:col>15</xdr:col>
      <xdr:colOff>101600</xdr:colOff>
      <xdr:row>59</xdr:row>
      <xdr:rowOff>46228</xdr:rowOff>
    </xdr:to>
    <xdr:sp macro="" textlink="">
      <xdr:nvSpPr>
        <xdr:cNvPr id="156" name="フローチャート: 判断 155">
          <a:extLst>
            <a:ext uri="{FF2B5EF4-FFF2-40B4-BE49-F238E27FC236}">
              <a16:creationId xmlns:a16="http://schemas.microsoft.com/office/drawing/2014/main" id="{00000000-0008-0000-0F00-00009C000000}"/>
            </a:ext>
          </a:extLst>
        </xdr:cNvPr>
        <xdr:cNvSpPr/>
      </xdr:nvSpPr>
      <xdr:spPr>
        <a:xfrm>
          <a:off x="2857500" y="10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79502</xdr:rowOff>
    </xdr:from>
    <xdr:to>
      <xdr:col>10</xdr:col>
      <xdr:colOff>165100</xdr:colOff>
      <xdr:row>59</xdr:row>
      <xdr:rowOff>9652</xdr:rowOff>
    </xdr:to>
    <xdr:sp macro="" textlink="">
      <xdr:nvSpPr>
        <xdr:cNvPr id="157" name="フローチャート: 判断 156">
          <a:extLst>
            <a:ext uri="{FF2B5EF4-FFF2-40B4-BE49-F238E27FC236}">
              <a16:creationId xmlns:a16="http://schemas.microsoft.com/office/drawing/2014/main" id="{00000000-0008-0000-0F00-00009D000000}"/>
            </a:ext>
          </a:extLst>
        </xdr:cNvPr>
        <xdr:cNvSpPr/>
      </xdr:nvSpPr>
      <xdr:spPr>
        <a:xfrm>
          <a:off x="1968500" y="1002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70358</xdr:rowOff>
    </xdr:from>
    <xdr:to>
      <xdr:col>6</xdr:col>
      <xdr:colOff>38100</xdr:colOff>
      <xdr:row>59</xdr:row>
      <xdr:rowOff>508</xdr:rowOff>
    </xdr:to>
    <xdr:sp macro="" textlink="">
      <xdr:nvSpPr>
        <xdr:cNvPr id="158" name="フローチャート: 判断 157">
          <a:extLst>
            <a:ext uri="{FF2B5EF4-FFF2-40B4-BE49-F238E27FC236}">
              <a16:creationId xmlns:a16="http://schemas.microsoft.com/office/drawing/2014/main" id="{00000000-0008-0000-0F00-00009E000000}"/>
            </a:ext>
          </a:extLst>
        </xdr:cNvPr>
        <xdr:cNvSpPr/>
      </xdr:nvSpPr>
      <xdr:spPr>
        <a:xfrm>
          <a:off x="1079500" y="1001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136652</xdr:rowOff>
    </xdr:from>
    <xdr:to>
      <xdr:col>20</xdr:col>
      <xdr:colOff>38100</xdr:colOff>
      <xdr:row>59</xdr:row>
      <xdr:rowOff>66802</xdr:rowOff>
    </xdr:to>
    <xdr:sp macro="" textlink="">
      <xdr:nvSpPr>
        <xdr:cNvPr id="164" name="楕円 163">
          <a:extLst>
            <a:ext uri="{FF2B5EF4-FFF2-40B4-BE49-F238E27FC236}">
              <a16:creationId xmlns:a16="http://schemas.microsoft.com/office/drawing/2014/main" id="{00000000-0008-0000-0F00-0000A4000000}"/>
            </a:ext>
          </a:extLst>
        </xdr:cNvPr>
        <xdr:cNvSpPr/>
      </xdr:nvSpPr>
      <xdr:spPr>
        <a:xfrm>
          <a:off x="3746500" y="1008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61214</xdr:rowOff>
    </xdr:from>
    <xdr:to>
      <xdr:col>10</xdr:col>
      <xdr:colOff>165100</xdr:colOff>
      <xdr:row>58</xdr:row>
      <xdr:rowOff>162814</xdr:rowOff>
    </xdr:to>
    <xdr:sp macro="" textlink="">
      <xdr:nvSpPr>
        <xdr:cNvPr id="165" name="楕円 164">
          <a:extLst>
            <a:ext uri="{FF2B5EF4-FFF2-40B4-BE49-F238E27FC236}">
              <a16:creationId xmlns:a16="http://schemas.microsoft.com/office/drawing/2014/main" id="{00000000-0008-0000-0F00-0000A5000000}"/>
            </a:ext>
          </a:extLst>
        </xdr:cNvPr>
        <xdr:cNvSpPr/>
      </xdr:nvSpPr>
      <xdr:spPr>
        <a:xfrm>
          <a:off x="1968500" y="1000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85361</xdr:rowOff>
    </xdr:from>
    <xdr:ext cx="405111" cy="259045"/>
    <xdr:sp macro="" textlink="">
      <xdr:nvSpPr>
        <xdr:cNvPr id="166" name="n_1aveValue【体育館・プール】&#10;有形固定資産減価償却率">
          <a:extLst>
            <a:ext uri="{FF2B5EF4-FFF2-40B4-BE49-F238E27FC236}">
              <a16:creationId xmlns:a16="http://schemas.microsoft.com/office/drawing/2014/main" id="{00000000-0008-0000-0F00-0000A6000000}"/>
            </a:ext>
          </a:extLst>
        </xdr:cNvPr>
        <xdr:cNvSpPr txBox="1"/>
      </xdr:nvSpPr>
      <xdr:spPr>
        <a:xfrm>
          <a:off x="3582044" y="10200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62755</xdr:rowOff>
    </xdr:from>
    <xdr:ext cx="405111" cy="259045"/>
    <xdr:sp macro="" textlink="">
      <xdr:nvSpPr>
        <xdr:cNvPr id="167" name="n_2aveValue【体育館・プール】&#10;有形固定資産減価償却率">
          <a:extLst>
            <a:ext uri="{FF2B5EF4-FFF2-40B4-BE49-F238E27FC236}">
              <a16:creationId xmlns:a16="http://schemas.microsoft.com/office/drawing/2014/main" id="{00000000-0008-0000-0F00-0000A7000000}"/>
            </a:ext>
          </a:extLst>
        </xdr:cNvPr>
        <xdr:cNvSpPr txBox="1"/>
      </xdr:nvSpPr>
      <xdr:spPr>
        <a:xfrm>
          <a:off x="2705744" y="9835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779</xdr:rowOff>
    </xdr:from>
    <xdr:ext cx="405111" cy="259045"/>
    <xdr:sp macro="" textlink="">
      <xdr:nvSpPr>
        <xdr:cNvPr id="168" name="n_3aveValue【体育館・プール】&#10;有形固定資産減価償却率">
          <a:extLst>
            <a:ext uri="{FF2B5EF4-FFF2-40B4-BE49-F238E27FC236}">
              <a16:creationId xmlns:a16="http://schemas.microsoft.com/office/drawing/2014/main" id="{00000000-0008-0000-0F00-0000A8000000}"/>
            </a:ext>
          </a:extLst>
        </xdr:cNvPr>
        <xdr:cNvSpPr txBox="1"/>
      </xdr:nvSpPr>
      <xdr:spPr>
        <a:xfrm>
          <a:off x="1816744" y="1011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17035</xdr:rowOff>
    </xdr:from>
    <xdr:ext cx="405111" cy="259045"/>
    <xdr:sp macro="" textlink="">
      <xdr:nvSpPr>
        <xdr:cNvPr id="169" name="n_4aveValue【体育館・プール】&#10;有形固定資産減価償却率">
          <a:extLst>
            <a:ext uri="{FF2B5EF4-FFF2-40B4-BE49-F238E27FC236}">
              <a16:creationId xmlns:a16="http://schemas.microsoft.com/office/drawing/2014/main" id="{00000000-0008-0000-0F00-0000A9000000}"/>
            </a:ext>
          </a:extLst>
        </xdr:cNvPr>
        <xdr:cNvSpPr txBox="1"/>
      </xdr:nvSpPr>
      <xdr:spPr>
        <a:xfrm>
          <a:off x="927744" y="978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83329</xdr:rowOff>
    </xdr:from>
    <xdr:ext cx="405111" cy="259045"/>
    <xdr:sp macro="" textlink="">
      <xdr:nvSpPr>
        <xdr:cNvPr id="170" name="n_1mainValue【体育館・プール】&#10;有形固定資産減価償却率">
          <a:extLst>
            <a:ext uri="{FF2B5EF4-FFF2-40B4-BE49-F238E27FC236}">
              <a16:creationId xmlns:a16="http://schemas.microsoft.com/office/drawing/2014/main" id="{00000000-0008-0000-0F00-0000AA000000}"/>
            </a:ext>
          </a:extLst>
        </xdr:cNvPr>
        <xdr:cNvSpPr txBox="1"/>
      </xdr:nvSpPr>
      <xdr:spPr>
        <a:xfrm>
          <a:off x="3582044" y="9855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7891</xdr:rowOff>
    </xdr:from>
    <xdr:ext cx="405111" cy="259045"/>
    <xdr:sp macro="" textlink="">
      <xdr:nvSpPr>
        <xdr:cNvPr id="171" name="n_3mainValue【体育館・プール】&#10;有形固定資産減価償却率">
          <a:extLst>
            <a:ext uri="{FF2B5EF4-FFF2-40B4-BE49-F238E27FC236}">
              <a16:creationId xmlns:a16="http://schemas.microsoft.com/office/drawing/2014/main" id="{00000000-0008-0000-0F00-0000AB000000}"/>
            </a:ext>
          </a:extLst>
        </xdr:cNvPr>
        <xdr:cNvSpPr txBox="1"/>
      </xdr:nvSpPr>
      <xdr:spPr>
        <a:xfrm>
          <a:off x="1816744" y="9780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2" name="正方形/長方形 171">
          <a:extLst>
            <a:ext uri="{FF2B5EF4-FFF2-40B4-BE49-F238E27FC236}">
              <a16:creationId xmlns:a16="http://schemas.microsoft.com/office/drawing/2014/main" id="{00000000-0008-0000-0F00-0000A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3" name="正方形/長方形 172">
          <a:extLst>
            <a:ext uri="{FF2B5EF4-FFF2-40B4-BE49-F238E27FC236}">
              <a16:creationId xmlns:a16="http://schemas.microsoft.com/office/drawing/2014/main" id="{00000000-0008-0000-0F00-0000A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4" name="正方形/長方形 173">
          <a:extLst>
            <a:ext uri="{FF2B5EF4-FFF2-40B4-BE49-F238E27FC236}">
              <a16:creationId xmlns:a16="http://schemas.microsoft.com/office/drawing/2014/main" id="{00000000-0008-0000-0F00-0000A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5" name="正方形/長方形 174">
          <a:extLst>
            <a:ext uri="{FF2B5EF4-FFF2-40B4-BE49-F238E27FC236}">
              <a16:creationId xmlns:a16="http://schemas.microsoft.com/office/drawing/2014/main" id="{00000000-0008-0000-0F00-0000A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6" name="正方形/長方形 175">
          <a:extLst>
            <a:ext uri="{FF2B5EF4-FFF2-40B4-BE49-F238E27FC236}">
              <a16:creationId xmlns:a16="http://schemas.microsoft.com/office/drawing/2014/main" id="{00000000-0008-0000-0F00-0000B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7" name="正方形/長方形 176">
          <a:extLst>
            <a:ext uri="{FF2B5EF4-FFF2-40B4-BE49-F238E27FC236}">
              <a16:creationId xmlns:a16="http://schemas.microsoft.com/office/drawing/2014/main" id="{00000000-0008-0000-0F00-0000B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8" name="正方形/長方形 177">
          <a:extLst>
            <a:ext uri="{FF2B5EF4-FFF2-40B4-BE49-F238E27FC236}">
              <a16:creationId xmlns:a16="http://schemas.microsoft.com/office/drawing/2014/main" id="{00000000-0008-0000-0F00-0000B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9" name="正方形/長方形 178">
          <a:extLst>
            <a:ext uri="{FF2B5EF4-FFF2-40B4-BE49-F238E27FC236}">
              <a16:creationId xmlns:a16="http://schemas.microsoft.com/office/drawing/2014/main" id="{00000000-0008-0000-0F00-0000B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0" name="テキスト ボックス 179">
          <a:extLst>
            <a:ext uri="{FF2B5EF4-FFF2-40B4-BE49-F238E27FC236}">
              <a16:creationId xmlns:a16="http://schemas.microsoft.com/office/drawing/2014/main" id="{00000000-0008-0000-0F00-0000B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1" name="直線コネクタ 180">
          <a:extLst>
            <a:ext uri="{FF2B5EF4-FFF2-40B4-BE49-F238E27FC236}">
              <a16:creationId xmlns:a16="http://schemas.microsoft.com/office/drawing/2014/main" id="{00000000-0008-0000-0F00-0000B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65</xdr:row>
      <xdr:rowOff>0</xdr:rowOff>
    </xdr:from>
    <xdr:to>
      <xdr:col>59</xdr:col>
      <xdr:colOff>50800</xdr:colOff>
      <xdr:row>65</xdr:row>
      <xdr:rowOff>0</xdr:rowOff>
    </xdr:to>
    <xdr:cxnSp macro="">
      <xdr:nvCxnSpPr>
        <xdr:cNvPr id="182" name="直線コネクタ 181">
          <a:extLst>
            <a:ext uri="{FF2B5EF4-FFF2-40B4-BE49-F238E27FC236}">
              <a16:creationId xmlns:a16="http://schemas.microsoft.com/office/drawing/2014/main" id="{00000000-0008-0000-0F00-0000B6000000}"/>
            </a:ext>
          </a:extLst>
        </xdr:cNvPr>
        <xdr:cNvCxnSpPr/>
      </xdr:nvCxnSpPr>
      <xdr:spPr>
        <a:xfrm>
          <a:off x="6604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64</xdr:row>
      <xdr:rowOff>29227</xdr:rowOff>
    </xdr:from>
    <xdr:ext cx="467179"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6136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63</xdr:row>
      <xdr:rowOff>57150</xdr:rowOff>
    </xdr:to>
    <xdr:cxnSp macro="">
      <xdr:nvCxnSpPr>
        <xdr:cNvPr id="184" name="直線コネクタ 183">
          <a:extLst>
            <a:ext uri="{FF2B5EF4-FFF2-40B4-BE49-F238E27FC236}">
              <a16:creationId xmlns:a16="http://schemas.microsoft.com/office/drawing/2014/main" id="{00000000-0008-0000-0F00-0000B8000000}"/>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114300</xdr:rowOff>
    </xdr:from>
    <xdr:to>
      <xdr:col>59</xdr:col>
      <xdr:colOff>50800</xdr:colOff>
      <xdr:row>61</xdr:row>
      <xdr:rowOff>114300</xdr:rowOff>
    </xdr:to>
    <xdr:cxnSp macro="">
      <xdr:nvCxnSpPr>
        <xdr:cNvPr id="186" name="直線コネクタ 185">
          <a:extLst>
            <a:ext uri="{FF2B5EF4-FFF2-40B4-BE49-F238E27FC236}">
              <a16:creationId xmlns:a16="http://schemas.microsoft.com/office/drawing/2014/main" id="{00000000-0008-0000-0F00-0000BA000000}"/>
            </a:ext>
          </a:extLst>
        </xdr:cNvPr>
        <xdr:cNvCxnSpPr/>
      </xdr:nvCxnSpPr>
      <xdr:spPr>
        <a:xfrm>
          <a:off x="6604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143527</xdr:rowOff>
    </xdr:from>
    <xdr:ext cx="467179"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6136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8" name="直線コネクタ 187">
          <a:extLst>
            <a:ext uri="{FF2B5EF4-FFF2-40B4-BE49-F238E27FC236}">
              <a16:creationId xmlns:a16="http://schemas.microsoft.com/office/drawing/2014/main" id="{00000000-0008-0000-0F00-0000BC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9" name="テキスト ボックス 188">
          <a:extLst>
            <a:ext uri="{FF2B5EF4-FFF2-40B4-BE49-F238E27FC236}">
              <a16:creationId xmlns:a16="http://schemas.microsoft.com/office/drawing/2014/main" id="{00000000-0008-0000-0F00-0000BD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57150</xdr:rowOff>
    </xdr:from>
    <xdr:to>
      <xdr:col>59</xdr:col>
      <xdr:colOff>50800</xdr:colOff>
      <xdr:row>58</xdr:row>
      <xdr:rowOff>57150</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6604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86377</xdr:rowOff>
    </xdr:from>
    <xdr:ext cx="467179" cy="259045"/>
    <xdr:sp macro="" textlink="">
      <xdr:nvSpPr>
        <xdr:cNvPr id="191" name="テキスト ボックス 190">
          <a:extLst>
            <a:ext uri="{FF2B5EF4-FFF2-40B4-BE49-F238E27FC236}">
              <a16:creationId xmlns:a16="http://schemas.microsoft.com/office/drawing/2014/main" id="{00000000-0008-0000-0F00-0000BF000000}"/>
            </a:ext>
          </a:extLst>
        </xdr:cNvPr>
        <xdr:cNvSpPr txBox="1"/>
      </xdr:nvSpPr>
      <xdr:spPr>
        <a:xfrm>
          <a:off x="6136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93" name="テキスト ボックス 192">
          <a:extLst>
            <a:ext uri="{FF2B5EF4-FFF2-40B4-BE49-F238E27FC236}">
              <a16:creationId xmlns:a16="http://schemas.microsoft.com/office/drawing/2014/main" id="{00000000-0008-0000-0F00-0000C1000000}"/>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0</xdr:rowOff>
    </xdr:from>
    <xdr:to>
      <xdr:col>59</xdr:col>
      <xdr:colOff>50800</xdr:colOff>
      <xdr:row>55</xdr:row>
      <xdr:rowOff>0</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6604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29227</xdr:rowOff>
    </xdr:from>
    <xdr:ext cx="467179" cy="259045"/>
    <xdr:sp macro="" textlink="">
      <xdr:nvSpPr>
        <xdr:cNvPr id="195" name="テキスト ボックス 194">
          <a:extLst>
            <a:ext uri="{FF2B5EF4-FFF2-40B4-BE49-F238E27FC236}">
              <a16:creationId xmlns:a16="http://schemas.microsoft.com/office/drawing/2014/main" id="{00000000-0008-0000-0F00-0000C3000000}"/>
            </a:ext>
          </a:extLst>
        </xdr:cNvPr>
        <xdr:cNvSpPr txBox="1"/>
      </xdr:nvSpPr>
      <xdr:spPr>
        <a:xfrm>
          <a:off x="6136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7" name="テキスト ボックス 196">
          <a:extLst>
            <a:ext uri="{FF2B5EF4-FFF2-40B4-BE49-F238E27FC236}">
              <a16:creationId xmlns:a16="http://schemas.microsoft.com/office/drawing/2014/main" id="{00000000-0008-0000-0F00-0000C5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体育館・プール】&#10;一人当たり面積グラフ枠">
          <a:extLst>
            <a:ext uri="{FF2B5EF4-FFF2-40B4-BE49-F238E27FC236}">
              <a16:creationId xmlns:a16="http://schemas.microsoft.com/office/drawing/2014/main" id="{00000000-0008-0000-0F00-0000C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27146</xdr:rowOff>
    </xdr:from>
    <xdr:to>
      <xdr:col>54</xdr:col>
      <xdr:colOff>189865</xdr:colOff>
      <xdr:row>64</xdr:row>
      <xdr:rowOff>77153</xdr:rowOff>
    </xdr:to>
    <xdr:cxnSp macro="">
      <xdr:nvCxnSpPr>
        <xdr:cNvPr id="199" name="直線コネクタ 198">
          <a:extLst>
            <a:ext uri="{FF2B5EF4-FFF2-40B4-BE49-F238E27FC236}">
              <a16:creationId xmlns:a16="http://schemas.microsoft.com/office/drawing/2014/main" id="{00000000-0008-0000-0F00-0000C7000000}"/>
            </a:ext>
          </a:extLst>
        </xdr:cNvPr>
        <xdr:cNvCxnSpPr/>
      </xdr:nvCxnSpPr>
      <xdr:spPr>
        <a:xfrm flipV="1">
          <a:off x="10476865" y="9628346"/>
          <a:ext cx="0" cy="1421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80980</xdr:rowOff>
    </xdr:from>
    <xdr:ext cx="469744" cy="259045"/>
    <xdr:sp macro="" textlink="">
      <xdr:nvSpPr>
        <xdr:cNvPr id="200" name="【体育館・プール】&#10;一人当たり面積最小値テキスト">
          <a:extLst>
            <a:ext uri="{FF2B5EF4-FFF2-40B4-BE49-F238E27FC236}">
              <a16:creationId xmlns:a16="http://schemas.microsoft.com/office/drawing/2014/main" id="{00000000-0008-0000-0F00-0000C8000000}"/>
            </a:ext>
          </a:extLst>
        </xdr:cNvPr>
        <xdr:cNvSpPr txBox="1"/>
      </xdr:nvSpPr>
      <xdr:spPr>
        <a:xfrm>
          <a:off x="10515600" y="11053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77153</xdr:rowOff>
    </xdr:from>
    <xdr:to>
      <xdr:col>55</xdr:col>
      <xdr:colOff>88900</xdr:colOff>
      <xdr:row>64</xdr:row>
      <xdr:rowOff>77153</xdr:rowOff>
    </xdr:to>
    <xdr:cxnSp macro="">
      <xdr:nvCxnSpPr>
        <xdr:cNvPr id="201" name="直線コネクタ 200">
          <a:extLst>
            <a:ext uri="{FF2B5EF4-FFF2-40B4-BE49-F238E27FC236}">
              <a16:creationId xmlns:a16="http://schemas.microsoft.com/office/drawing/2014/main" id="{00000000-0008-0000-0F00-0000C9000000}"/>
            </a:ext>
          </a:extLst>
        </xdr:cNvPr>
        <xdr:cNvCxnSpPr/>
      </xdr:nvCxnSpPr>
      <xdr:spPr>
        <a:xfrm>
          <a:off x="10388600" y="11049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145273</xdr:rowOff>
    </xdr:from>
    <xdr:ext cx="469744" cy="259045"/>
    <xdr:sp macro="" textlink="">
      <xdr:nvSpPr>
        <xdr:cNvPr id="202" name="【体育館・プール】&#10;一人当たり面積最大値テキスト">
          <a:extLst>
            <a:ext uri="{FF2B5EF4-FFF2-40B4-BE49-F238E27FC236}">
              <a16:creationId xmlns:a16="http://schemas.microsoft.com/office/drawing/2014/main" id="{00000000-0008-0000-0F00-0000CA000000}"/>
            </a:ext>
          </a:extLst>
        </xdr:cNvPr>
        <xdr:cNvSpPr txBox="1"/>
      </xdr:nvSpPr>
      <xdr:spPr>
        <a:xfrm>
          <a:off x="10515600" y="9403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27146</xdr:rowOff>
    </xdr:from>
    <xdr:to>
      <xdr:col>55</xdr:col>
      <xdr:colOff>88900</xdr:colOff>
      <xdr:row>56</xdr:row>
      <xdr:rowOff>27146</xdr:rowOff>
    </xdr:to>
    <xdr:cxnSp macro="">
      <xdr:nvCxnSpPr>
        <xdr:cNvPr id="203" name="直線コネクタ 202">
          <a:extLst>
            <a:ext uri="{FF2B5EF4-FFF2-40B4-BE49-F238E27FC236}">
              <a16:creationId xmlns:a16="http://schemas.microsoft.com/office/drawing/2014/main" id="{00000000-0008-0000-0F00-0000CB000000}"/>
            </a:ext>
          </a:extLst>
        </xdr:cNvPr>
        <xdr:cNvCxnSpPr/>
      </xdr:nvCxnSpPr>
      <xdr:spPr>
        <a:xfrm>
          <a:off x="10388600" y="9628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11923</xdr:rowOff>
    </xdr:from>
    <xdr:ext cx="469744" cy="259045"/>
    <xdr:sp macro="" textlink="">
      <xdr:nvSpPr>
        <xdr:cNvPr id="204" name="【体育館・プール】&#10;一人当たり面積平均値テキスト">
          <a:extLst>
            <a:ext uri="{FF2B5EF4-FFF2-40B4-BE49-F238E27FC236}">
              <a16:creationId xmlns:a16="http://schemas.microsoft.com/office/drawing/2014/main" id="{00000000-0008-0000-0F00-0000CC000000}"/>
            </a:ext>
          </a:extLst>
        </xdr:cNvPr>
        <xdr:cNvSpPr txBox="1"/>
      </xdr:nvSpPr>
      <xdr:spPr>
        <a:xfrm>
          <a:off x="10515600" y="106418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33496</xdr:rowOff>
    </xdr:from>
    <xdr:to>
      <xdr:col>55</xdr:col>
      <xdr:colOff>50800</xdr:colOff>
      <xdr:row>62</xdr:row>
      <xdr:rowOff>135096</xdr:rowOff>
    </xdr:to>
    <xdr:sp macro="" textlink="">
      <xdr:nvSpPr>
        <xdr:cNvPr id="205" name="フローチャート: 判断 204">
          <a:extLst>
            <a:ext uri="{FF2B5EF4-FFF2-40B4-BE49-F238E27FC236}">
              <a16:creationId xmlns:a16="http://schemas.microsoft.com/office/drawing/2014/main" id="{00000000-0008-0000-0F00-0000CD000000}"/>
            </a:ext>
          </a:extLst>
        </xdr:cNvPr>
        <xdr:cNvSpPr/>
      </xdr:nvSpPr>
      <xdr:spPr>
        <a:xfrm>
          <a:off x="10426700" y="10663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39212</xdr:rowOff>
    </xdr:from>
    <xdr:to>
      <xdr:col>50</xdr:col>
      <xdr:colOff>165100</xdr:colOff>
      <xdr:row>62</xdr:row>
      <xdr:rowOff>140812</xdr:rowOff>
    </xdr:to>
    <xdr:sp macro="" textlink="">
      <xdr:nvSpPr>
        <xdr:cNvPr id="206" name="フローチャート: 判断 205">
          <a:extLst>
            <a:ext uri="{FF2B5EF4-FFF2-40B4-BE49-F238E27FC236}">
              <a16:creationId xmlns:a16="http://schemas.microsoft.com/office/drawing/2014/main" id="{00000000-0008-0000-0F00-0000CE000000}"/>
            </a:ext>
          </a:extLst>
        </xdr:cNvPr>
        <xdr:cNvSpPr/>
      </xdr:nvSpPr>
      <xdr:spPr>
        <a:xfrm>
          <a:off x="9588500" y="1066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49213</xdr:rowOff>
    </xdr:from>
    <xdr:to>
      <xdr:col>46</xdr:col>
      <xdr:colOff>38100</xdr:colOff>
      <xdr:row>62</xdr:row>
      <xdr:rowOff>150813</xdr:rowOff>
    </xdr:to>
    <xdr:sp macro="" textlink="">
      <xdr:nvSpPr>
        <xdr:cNvPr id="207" name="フローチャート: 判断 206">
          <a:extLst>
            <a:ext uri="{FF2B5EF4-FFF2-40B4-BE49-F238E27FC236}">
              <a16:creationId xmlns:a16="http://schemas.microsoft.com/office/drawing/2014/main" id="{00000000-0008-0000-0F00-0000CF000000}"/>
            </a:ext>
          </a:extLst>
        </xdr:cNvPr>
        <xdr:cNvSpPr/>
      </xdr:nvSpPr>
      <xdr:spPr>
        <a:xfrm>
          <a:off x="8699500" y="1067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62071</xdr:rowOff>
    </xdr:from>
    <xdr:to>
      <xdr:col>41</xdr:col>
      <xdr:colOff>101600</xdr:colOff>
      <xdr:row>62</xdr:row>
      <xdr:rowOff>163671</xdr:rowOff>
    </xdr:to>
    <xdr:sp macro="" textlink="">
      <xdr:nvSpPr>
        <xdr:cNvPr id="208" name="フローチャート: 判断 207">
          <a:extLst>
            <a:ext uri="{FF2B5EF4-FFF2-40B4-BE49-F238E27FC236}">
              <a16:creationId xmlns:a16="http://schemas.microsoft.com/office/drawing/2014/main" id="{00000000-0008-0000-0F00-0000D0000000}"/>
            </a:ext>
          </a:extLst>
        </xdr:cNvPr>
        <xdr:cNvSpPr/>
      </xdr:nvSpPr>
      <xdr:spPr>
        <a:xfrm>
          <a:off x="7810500" y="106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43497</xdr:rowOff>
    </xdr:from>
    <xdr:to>
      <xdr:col>36</xdr:col>
      <xdr:colOff>165100</xdr:colOff>
      <xdr:row>62</xdr:row>
      <xdr:rowOff>145097</xdr:rowOff>
    </xdr:to>
    <xdr:sp macro="" textlink="">
      <xdr:nvSpPr>
        <xdr:cNvPr id="209" name="フローチャート: 判断 208">
          <a:extLst>
            <a:ext uri="{FF2B5EF4-FFF2-40B4-BE49-F238E27FC236}">
              <a16:creationId xmlns:a16="http://schemas.microsoft.com/office/drawing/2014/main" id="{00000000-0008-0000-0F00-0000D1000000}"/>
            </a:ext>
          </a:extLst>
        </xdr:cNvPr>
        <xdr:cNvSpPr/>
      </xdr:nvSpPr>
      <xdr:spPr>
        <a:xfrm>
          <a:off x="6921500" y="1067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00000000-0008-0000-0F00-0000D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00000000-0008-0000-0F00-0000D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00000000-0008-0000-0F00-0000D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00000000-0008-0000-0F00-0000D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99219</xdr:rowOff>
    </xdr:from>
    <xdr:to>
      <xdr:col>50</xdr:col>
      <xdr:colOff>165100</xdr:colOff>
      <xdr:row>63</xdr:row>
      <xdr:rowOff>29369</xdr:rowOff>
    </xdr:to>
    <xdr:sp macro="" textlink="">
      <xdr:nvSpPr>
        <xdr:cNvPr id="215" name="楕円 214">
          <a:extLst>
            <a:ext uri="{FF2B5EF4-FFF2-40B4-BE49-F238E27FC236}">
              <a16:creationId xmlns:a16="http://schemas.microsoft.com/office/drawing/2014/main" id="{00000000-0008-0000-0F00-0000D7000000}"/>
            </a:ext>
          </a:extLst>
        </xdr:cNvPr>
        <xdr:cNvSpPr/>
      </xdr:nvSpPr>
      <xdr:spPr>
        <a:xfrm>
          <a:off x="9588500" y="1072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104934</xdr:rowOff>
    </xdr:from>
    <xdr:to>
      <xdr:col>41</xdr:col>
      <xdr:colOff>101600</xdr:colOff>
      <xdr:row>63</xdr:row>
      <xdr:rowOff>35084</xdr:rowOff>
    </xdr:to>
    <xdr:sp macro="" textlink="">
      <xdr:nvSpPr>
        <xdr:cNvPr id="216" name="楕円 215">
          <a:extLst>
            <a:ext uri="{FF2B5EF4-FFF2-40B4-BE49-F238E27FC236}">
              <a16:creationId xmlns:a16="http://schemas.microsoft.com/office/drawing/2014/main" id="{00000000-0008-0000-0F00-0000D8000000}"/>
            </a:ext>
          </a:extLst>
        </xdr:cNvPr>
        <xdr:cNvSpPr/>
      </xdr:nvSpPr>
      <xdr:spPr>
        <a:xfrm>
          <a:off x="7810500" y="1073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157339</xdr:rowOff>
    </xdr:from>
    <xdr:ext cx="469744" cy="259045"/>
    <xdr:sp macro="" textlink="">
      <xdr:nvSpPr>
        <xdr:cNvPr id="217" name="n_1aveValue【体育館・プール】&#10;一人当たり面積">
          <a:extLst>
            <a:ext uri="{FF2B5EF4-FFF2-40B4-BE49-F238E27FC236}">
              <a16:creationId xmlns:a16="http://schemas.microsoft.com/office/drawing/2014/main" id="{00000000-0008-0000-0F00-0000D9000000}"/>
            </a:ext>
          </a:extLst>
        </xdr:cNvPr>
        <xdr:cNvSpPr txBox="1"/>
      </xdr:nvSpPr>
      <xdr:spPr>
        <a:xfrm>
          <a:off x="9391727" y="1044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167340</xdr:rowOff>
    </xdr:from>
    <xdr:ext cx="469744" cy="259045"/>
    <xdr:sp macro="" textlink="">
      <xdr:nvSpPr>
        <xdr:cNvPr id="218" name="n_2aveValue【体育館・プール】&#10;一人当たり面積">
          <a:extLst>
            <a:ext uri="{FF2B5EF4-FFF2-40B4-BE49-F238E27FC236}">
              <a16:creationId xmlns:a16="http://schemas.microsoft.com/office/drawing/2014/main" id="{00000000-0008-0000-0F00-0000DA000000}"/>
            </a:ext>
          </a:extLst>
        </xdr:cNvPr>
        <xdr:cNvSpPr txBox="1"/>
      </xdr:nvSpPr>
      <xdr:spPr>
        <a:xfrm>
          <a:off x="8515427" y="1045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8748</xdr:rowOff>
    </xdr:from>
    <xdr:ext cx="469744" cy="259045"/>
    <xdr:sp macro="" textlink="">
      <xdr:nvSpPr>
        <xdr:cNvPr id="219" name="n_3aveValue【体育館・プール】&#10;一人当たり面積">
          <a:extLst>
            <a:ext uri="{FF2B5EF4-FFF2-40B4-BE49-F238E27FC236}">
              <a16:creationId xmlns:a16="http://schemas.microsoft.com/office/drawing/2014/main" id="{00000000-0008-0000-0F00-0000DB000000}"/>
            </a:ext>
          </a:extLst>
        </xdr:cNvPr>
        <xdr:cNvSpPr txBox="1"/>
      </xdr:nvSpPr>
      <xdr:spPr>
        <a:xfrm>
          <a:off x="7626427" y="10467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161624</xdr:rowOff>
    </xdr:from>
    <xdr:ext cx="469744" cy="259045"/>
    <xdr:sp macro="" textlink="">
      <xdr:nvSpPr>
        <xdr:cNvPr id="220" name="n_4aveValue【体育館・プール】&#10;一人当たり面積">
          <a:extLst>
            <a:ext uri="{FF2B5EF4-FFF2-40B4-BE49-F238E27FC236}">
              <a16:creationId xmlns:a16="http://schemas.microsoft.com/office/drawing/2014/main" id="{00000000-0008-0000-0F00-0000DC000000}"/>
            </a:ext>
          </a:extLst>
        </xdr:cNvPr>
        <xdr:cNvSpPr txBox="1"/>
      </xdr:nvSpPr>
      <xdr:spPr>
        <a:xfrm>
          <a:off x="6737427" y="10448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20496</xdr:rowOff>
    </xdr:from>
    <xdr:ext cx="469744" cy="259045"/>
    <xdr:sp macro="" textlink="">
      <xdr:nvSpPr>
        <xdr:cNvPr id="221" name="n_1mainValue【体育館・プール】&#10;一人当たり面積">
          <a:extLst>
            <a:ext uri="{FF2B5EF4-FFF2-40B4-BE49-F238E27FC236}">
              <a16:creationId xmlns:a16="http://schemas.microsoft.com/office/drawing/2014/main" id="{00000000-0008-0000-0F00-0000DD000000}"/>
            </a:ext>
          </a:extLst>
        </xdr:cNvPr>
        <xdr:cNvSpPr txBox="1"/>
      </xdr:nvSpPr>
      <xdr:spPr>
        <a:xfrm>
          <a:off x="9391727" y="10821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26211</xdr:rowOff>
    </xdr:from>
    <xdr:ext cx="469744" cy="259045"/>
    <xdr:sp macro="" textlink="">
      <xdr:nvSpPr>
        <xdr:cNvPr id="222" name="n_3mainValue【体育館・プール】&#10;一人当たり面積">
          <a:extLst>
            <a:ext uri="{FF2B5EF4-FFF2-40B4-BE49-F238E27FC236}">
              <a16:creationId xmlns:a16="http://schemas.microsoft.com/office/drawing/2014/main" id="{00000000-0008-0000-0F00-0000DE000000}"/>
            </a:ext>
          </a:extLst>
        </xdr:cNvPr>
        <xdr:cNvSpPr txBox="1"/>
      </xdr:nvSpPr>
      <xdr:spPr>
        <a:xfrm>
          <a:off x="7626427" y="1082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a:extLst>
            <a:ext uri="{FF2B5EF4-FFF2-40B4-BE49-F238E27FC236}">
              <a16:creationId xmlns:a16="http://schemas.microsoft.com/office/drawing/2014/main" id="{00000000-0008-0000-0F00-0000DF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a:extLst>
            <a:ext uri="{FF2B5EF4-FFF2-40B4-BE49-F238E27FC236}">
              <a16:creationId xmlns:a16="http://schemas.microsoft.com/office/drawing/2014/main" id="{00000000-0008-0000-0F00-0000E0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a:extLst>
            <a:ext uri="{FF2B5EF4-FFF2-40B4-BE49-F238E27FC236}">
              <a16:creationId xmlns:a16="http://schemas.microsoft.com/office/drawing/2014/main" id="{00000000-0008-0000-0F00-0000E1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a:extLst>
            <a:ext uri="{FF2B5EF4-FFF2-40B4-BE49-F238E27FC236}">
              <a16:creationId xmlns:a16="http://schemas.microsoft.com/office/drawing/2014/main" id="{00000000-0008-0000-0F00-0000E2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a:extLst>
            <a:ext uri="{FF2B5EF4-FFF2-40B4-BE49-F238E27FC236}">
              <a16:creationId xmlns:a16="http://schemas.microsoft.com/office/drawing/2014/main" id="{00000000-0008-0000-0F00-0000E3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a:extLst>
            <a:ext uri="{FF2B5EF4-FFF2-40B4-BE49-F238E27FC236}">
              <a16:creationId xmlns:a16="http://schemas.microsoft.com/office/drawing/2014/main" id="{00000000-0008-0000-0F00-0000E4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a:extLst>
            <a:ext uri="{FF2B5EF4-FFF2-40B4-BE49-F238E27FC236}">
              <a16:creationId xmlns:a16="http://schemas.microsoft.com/office/drawing/2014/main" id="{00000000-0008-0000-0F00-0000E5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a:extLst>
            <a:ext uri="{FF2B5EF4-FFF2-40B4-BE49-F238E27FC236}">
              <a16:creationId xmlns:a16="http://schemas.microsoft.com/office/drawing/2014/main" id="{00000000-0008-0000-0F00-0000E6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a:extLst>
            <a:ext uri="{FF2B5EF4-FFF2-40B4-BE49-F238E27FC236}">
              <a16:creationId xmlns:a16="http://schemas.microsoft.com/office/drawing/2014/main" id="{00000000-0008-0000-0F00-0000E7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33" name="テキスト ボックス 232">
          <a:extLst>
            <a:ext uri="{FF2B5EF4-FFF2-40B4-BE49-F238E27FC236}">
              <a16:creationId xmlns:a16="http://schemas.microsoft.com/office/drawing/2014/main" id="{00000000-0008-0000-0F00-0000E9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35" name="テキスト ボックス 234">
          <a:extLst>
            <a:ext uri="{FF2B5EF4-FFF2-40B4-BE49-F238E27FC236}">
              <a16:creationId xmlns:a16="http://schemas.microsoft.com/office/drawing/2014/main" id="{00000000-0008-0000-0F00-0000EB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a:extLst>
            <a:ext uri="{FF2B5EF4-FFF2-40B4-BE49-F238E27FC236}">
              <a16:creationId xmlns:a16="http://schemas.microsoft.com/office/drawing/2014/main" id="{00000000-0008-0000-0F00-0000EC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a:extLst>
            <a:ext uri="{FF2B5EF4-FFF2-40B4-BE49-F238E27FC236}">
              <a16:creationId xmlns:a16="http://schemas.microsoft.com/office/drawing/2014/main" id="{00000000-0008-0000-0F00-0000ED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a:extLst>
            <a:ext uri="{FF2B5EF4-FFF2-40B4-BE49-F238E27FC236}">
              <a16:creationId xmlns:a16="http://schemas.microsoft.com/office/drawing/2014/main" id="{00000000-0008-0000-0F00-0000EE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a:extLst>
            <a:ext uri="{FF2B5EF4-FFF2-40B4-BE49-F238E27FC236}">
              <a16:creationId xmlns:a16="http://schemas.microsoft.com/office/drawing/2014/main" id="{00000000-0008-0000-0F00-0000F0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a:extLst>
            <a:ext uri="{FF2B5EF4-FFF2-40B4-BE49-F238E27FC236}">
              <a16:creationId xmlns:a16="http://schemas.microsoft.com/office/drawing/2014/main" id="{00000000-0008-0000-0F00-0000F2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a:extLst>
            <a:ext uri="{FF2B5EF4-FFF2-40B4-BE49-F238E27FC236}">
              <a16:creationId xmlns:a16="http://schemas.microsoft.com/office/drawing/2014/main" id="{00000000-0008-0000-0F00-0000F4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福祉施設】&#10;有形固定資産減価償却率グラフ枠">
          <a:extLst>
            <a:ext uri="{FF2B5EF4-FFF2-40B4-BE49-F238E27FC236}">
              <a16:creationId xmlns:a16="http://schemas.microsoft.com/office/drawing/2014/main" id="{00000000-0008-0000-0F00-0000F6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11430</xdr:rowOff>
    </xdr:from>
    <xdr:to>
      <xdr:col>24</xdr:col>
      <xdr:colOff>62865</xdr:colOff>
      <xdr:row>86</xdr:row>
      <xdr:rowOff>43814</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flipV="1">
          <a:off x="4634865" y="13384530"/>
          <a:ext cx="0" cy="1403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47641</xdr:rowOff>
    </xdr:from>
    <xdr:ext cx="405111" cy="259045"/>
    <xdr:sp macro="" textlink="">
      <xdr:nvSpPr>
        <xdr:cNvPr id="248" name="【福祉施設】&#10;有形固定資産減価償却率最小値テキスト">
          <a:extLst>
            <a:ext uri="{FF2B5EF4-FFF2-40B4-BE49-F238E27FC236}">
              <a16:creationId xmlns:a16="http://schemas.microsoft.com/office/drawing/2014/main" id="{00000000-0008-0000-0F00-0000F8000000}"/>
            </a:ext>
          </a:extLst>
        </xdr:cNvPr>
        <xdr:cNvSpPr txBox="1"/>
      </xdr:nvSpPr>
      <xdr:spPr>
        <a:xfrm>
          <a:off x="4673600" y="1479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43814</xdr:rowOff>
    </xdr:from>
    <xdr:to>
      <xdr:col>24</xdr:col>
      <xdr:colOff>152400</xdr:colOff>
      <xdr:row>86</xdr:row>
      <xdr:rowOff>43814</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a:off x="4546600" y="1478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129557</xdr:rowOff>
    </xdr:from>
    <xdr:ext cx="405111" cy="259045"/>
    <xdr:sp macro="" textlink="">
      <xdr:nvSpPr>
        <xdr:cNvPr id="250" name="【福祉施設】&#10;有形固定資産減価償却率最大値テキスト">
          <a:extLst>
            <a:ext uri="{FF2B5EF4-FFF2-40B4-BE49-F238E27FC236}">
              <a16:creationId xmlns:a16="http://schemas.microsoft.com/office/drawing/2014/main" id="{00000000-0008-0000-0F00-0000FA000000}"/>
            </a:ext>
          </a:extLst>
        </xdr:cNvPr>
        <xdr:cNvSpPr txBox="1"/>
      </xdr:nvSpPr>
      <xdr:spPr>
        <a:xfrm>
          <a:off x="4673600" y="1315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11430</xdr:rowOff>
    </xdr:from>
    <xdr:to>
      <xdr:col>24</xdr:col>
      <xdr:colOff>152400</xdr:colOff>
      <xdr:row>78</xdr:row>
      <xdr:rowOff>11430</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a:off x="4546600" y="1338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118127</xdr:rowOff>
    </xdr:from>
    <xdr:ext cx="405111" cy="259045"/>
    <xdr:sp macro="" textlink="">
      <xdr:nvSpPr>
        <xdr:cNvPr id="252" name="【福祉施設】&#10;有形固定資産減価償却率平均値テキスト">
          <a:extLst>
            <a:ext uri="{FF2B5EF4-FFF2-40B4-BE49-F238E27FC236}">
              <a16:creationId xmlns:a16="http://schemas.microsoft.com/office/drawing/2014/main" id="{00000000-0008-0000-0F00-0000FC000000}"/>
            </a:ext>
          </a:extLst>
        </xdr:cNvPr>
        <xdr:cNvSpPr txBox="1"/>
      </xdr:nvSpPr>
      <xdr:spPr>
        <a:xfrm>
          <a:off x="4673600" y="14005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139700</xdr:rowOff>
    </xdr:from>
    <xdr:to>
      <xdr:col>24</xdr:col>
      <xdr:colOff>114300</xdr:colOff>
      <xdr:row>82</xdr:row>
      <xdr:rowOff>69850</xdr:rowOff>
    </xdr:to>
    <xdr:sp macro="" textlink="">
      <xdr:nvSpPr>
        <xdr:cNvPr id="253" name="フローチャート: 判断 252">
          <a:extLst>
            <a:ext uri="{FF2B5EF4-FFF2-40B4-BE49-F238E27FC236}">
              <a16:creationId xmlns:a16="http://schemas.microsoft.com/office/drawing/2014/main" id="{00000000-0008-0000-0F00-0000FD000000}"/>
            </a:ext>
          </a:extLst>
        </xdr:cNvPr>
        <xdr:cNvSpPr/>
      </xdr:nvSpPr>
      <xdr:spPr>
        <a:xfrm>
          <a:off x="45847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122555</xdr:rowOff>
    </xdr:from>
    <xdr:to>
      <xdr:col>20</xdr:col>
      <xdr:colOff>38100</xdr:colOff>
      <xdr:row>82</xdr:row>
      <xdr:rowOff>52705</xdr:rowOff>
    </xdr:to>
    <xdr:sp macro="" textlink="">
      <xdr:nvSpPr>
        <xdr:cNvPr id="254" name="フローチャート: 判断 253">
          <a:extLst>
            <a:ext uri="{FF2B5EF4-FFF2-40B4-BE49-F238E27FC236}">
              <a16:creationId xmlns:a16="http://schemas.microsoft.com/office/drawing/2014/main" id="{00000000-0008-0000-0F00-0000FE000000}"/>
            </a:ext>
          </a:extLst>
        </xdr:cNvPr>
        <xdr:cNvSpPr/>
      </xdr:nvSpPr>
      <xdr:spPr>
        <a:xfrm>
          <a:off x="3746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111125</xdr:rowOff>
    </xdr:from>
    <xdr:to>
      <xdr:col>15</xdr:col>
      <xdr:colOff>101600</xdr:colOff>
      <xdr:row>82</xdr:row>
      <xdr:rowOff>41275</xdr:rowOff>
    </xdr:to>
    <xdr:sp macro="" textlink="">
      <xdr:nvSpPr>
        <xdr:cNvPr id="255" name="フローチャート: 判断 254">
          <a:extLst>
            <a:ext uri="{FF2B5EF4-FFF2-40B4-BE49-F238E27FC236}">
              <a16:creationId xmlns:a16="http://schemas.microsoft.com/office/drawing/2014/main" id="{00000000-0008-0000-0F00-0000FF000000}"/>
            </a:ext>
          </a:extLst>
        </xdr:cNvPr>
        <xdr:cNvSpPr/>
      </xdr:nvSpPr>
      <xdr:spPr>
        <a:xfrm>
          <a:off x="28575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78739</xdr:rowOff>
    </xdr:from>
    <xdr:to>
      <xdr:col>10</xdr:col>
      <xdr:colOff>165100</xdr:colOff>
      <xdr:row>82</xdr:row>
      <xdr:rowOff>8889</xdr:rowOff>
    </xdr:to>
    <xdr:sp macro="" textlink="">
      <xdr:nvSpPr>
        <xdr:cNvPr id="256" name="フローチャート: 判断 255">
          <a:extLst>
            <a:ext uri="{FF2B5EF4-FFF2-40B4-BE49-F238E27FC236}">
              <a16:creationId xmlns:a16="http://schemas.microsoft.com/office/drawing/2014/main" id="{00000000-0008-0000-0F00-000000010000}"/>
            </a:ext>
          </a:extLst>
        </xdr:cNvPr>
        <xdr:cNvSpPr/>
      </xdr:nvSpPr>
      <xdr:spPr>
        <a:xfrm>
          <a:off x="1968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126364</xdr:rowOff>
    </xdr:from>
    <xdr:to>
      <xdr:col>6</xdr:col>
      <xdr:colOff>38100</xdr:colOff>
      <xdr:row>82</xdr:row>
      <xdr:rowOff>56514</xdr:rowOff>
    </xdr:to>
    <xdr:sp macro="" textlink="">
      <xdr:nvSpPr>
        <xdr:cNvPr id="257" name="フローチャート: 判断 256">
          <a:extLst>
            <a:ext uri="{FF2B5EF4-FFF2-40B4-BE49-F238E27FC236}">
              <a16:creationId xmlns:a16="http://schemas.microsoft.com/office/drawing/2014/main" id="{00000000-0008-0000-0F00-000001010000}"/>
            </a:ext>
          </a:extLst>
        </xdr:cNvPr>
        <xdr:cNvSpPr/>
      </xdr:nvSpPr>
      <xdr:spPr>
        <a:xfrm>
          <a:off x="1079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F00-000002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F00-000003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0000000-0008-0000-0F00-000004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00000000-0008-0000-0F00-000005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00000000-0008-0000-0F00-000006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162561</xdr:rowOff>
    </xdr:from>
    <xdr:to>
      <xdr:col>20</xdr:col>
      <xdr:colOff>38100</xdr:colOff>
      <xdr:row>85</xdr:row>
      <xdr:rowOff>92711</xdr:rowOff>
    </xdr:to>
    <xdr:sp macro="" textlink="">
      <xdr:nvSpPr>
        <xdr:cNvPr id="263" name="楕円 262">
          <a:extLst>
            <a:ext uri="{FF2B5EF4-FFF2-40B4-BE49-F238E27FC236}">
              <a16:creationId xmlns:a16="http://schemas.microsoft.com/office/drawing/2014/main" id="{00000000-0008-0000-0F00-000007010000}"/>
            </a:ext>
          </a:extLst>
        </xdr:cNvPr>
        <xdr:cNvSpPr/>
      </xdr:nvSpPr>
      <xdr:spPr>
        <a:xfrm>
          <a:off x="3746500" y="1456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84</xdr:row>
      <xdr:rowOff>36830</xdr:rowOff>
    </xdr:from>
    <xdr:to>
      <xdr:col>10</xdr:col>
      <xdr:colOff>165100</xdr:colOff>
      <xdr:row>84</xdr:row>
      <xdr:rowOff>138430</xdr:rowOff>
    </xdr:to>
    <xdr:sp macro="" textlink="">
      <xdr:nvSpPr>
        <xdr:cNvPr id="264" name="楕円 263">
          <a:extLst>
            <a:ext uri="{FF2B5EF4-FFF2-40B4-BE49-F238E27FC236}">
              <a16:creationId xmlns:a16="http://schemas.microsoft.com/office/drawing/2014/main" id="{00000000-0008-0000-0F00-000008010000}"/>
            </a:ext>
          </a:extLst>
        </xdr:cNvPr>
        <xdr:cNvSpPr/>
      </xdr:nvSpPr>
      <xdr:spPr>
        <a:xfrm>
          <a:off x="1968500" y="1443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69232</xdr:rowOff>
    </xdr:from>
    <xdr:ext cx="405111" cy="259045"/>
    <xdr:sp macro="" textlink="">
      <xdr:nvSpPr>
        <xdr:cNvPr id="265" name="n_1aveValue【福祉施設】&#10;有形固定資産減価償却率">
          <a:extLst>
            <a:ext uri="{FF2B5EF4-FFF2-40B4-BE49-F238E27FC236}">
              <a16:creationId xmlns:a16="http://schemas.microsoft.com/office/drawing/2014/main" id="{00000000-0008-0000-0F00-000009010000}"/>
            </a:ext>
          </a:extLst>
        </xdr:cNvPr>
        <xdr:cNvSpPr txBox="1"/>
      </xdr:nvSpPr>
      <xdr:spPr>
        <a:xfrm>
          <a:off x="358204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57802</xdr:rowOff>
    </xdr:from>
    <xdr:ext cx="405111" cy="259045"/>
    <xdr:sp macro="" textlink="">
      <xdr:nvSpPr>
        <xdr:cNvPr id="266" name="n_2aveValue【福祉施設】&#10;有形固定資産減価償却率">
          <a:extLst>
            <a:ext uri="{FF2B5EF4-FFF2-40B4-BE49-F238E27FC236}">
              <a16:creationId xmlns:a16="http://schemas.microsoft.com/office/drawing/2014/main" id="{00000000-0008-0000-0F00-00000A010000}"/>
            </a:ext>
          </a:extLst>
        </xdr:cNvPr>
        <xdr:cNvSpPr txBox="1"/>
      </xdr:nvSpPr>
      <xdr:spPr>
        <a:xfrm>
          <a:off x="2705744" y="1377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25416</xdr:rowOff>
    </xdr:from>
    <xdr:ext cx="405111" cy="259045"/>
    <xdr:sp macro="" textlink="">
      <xdr:nvSpPr>
        <xdr:cNvPr id="267" name="n_3aveValue【福祉施設】&#10;有形固定資産減価償却率">
          <a:extLst>
            <a:ext uri="{FF2B5EF4-FFF2-40B4-BE49-F238E27FC236}">
              <a16:creationId xmlns:a16="http://schemas.microsoft.com/office/drawing/2014/main" id="{00000000-0008-0000-0F00-00000B010000}"/>
            </a:ext>
          </a:extLst>
        </xdr:cNvPr>
        <xdr:cNvSpPr txBox="1"/>
      </xdr:nvSpPr>
      <xdr:spPr>
        <a:xfrm>
          <a:off x="1816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73041</xdr:rowOff>
    </xdr:from>
    <xdr:ext cx="405111" cy="259045"/>
    <xdr:sp macro="" textlink="">
      <xdr:nvSpPr>
        <xdr:cNvPr id="268" name="n_4aveValue【福祉施設】&#10;有形固定資産減価償却率">
          <a:extLst>
            <a:ext uri="{FF2B5EF4-FFF2-40B4-BE49-F238E27FC236}">
              <a16:creationId xmlns:a16="http://schemas.microsoft.com/office/drawing/2014/main" id="{00000000-0008-0000-0F00-00000C010000}"/>
            </a:ext>
          </a:extLst>
        </xdr:cNvPr>
        <xdr:cNvSpPr txBox="1"/>
      </xdr:nvSpPr>
      <xdr:spPr>
        <a:xfrm>
          <a:off x="927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83838</xdr:rowOff>
    </xdr:from>
    <xdr:ext cx="405111" cy="259045"/>
    <xdr:sp macro="" textlink="">
      <xdr:nvSpPr>
        <xdr:cNvPr id="269" name="n_1mainValue【福祉施設】&#10;有形固定資産減価償却率">
          <a:extLst>
            <a:ext uri="{FF2B5EF4-FFF2-40B4-BE49-F238E27FC236}">
              <a16:creationId xmlns:a16="http://schemas.microsoft.com/office/drawing/2014/main" id="{00000000-0008-0000-0F00-00000D010000}"/>
            </a:ext>
          </a:extLst>
        </xdr:cNvPr>
        <xdr:cNvSpPr txBox="1"/>
      </xdr:nvSpPr>
      <xdr:spPr>
        <a:xfrm>
          <a:off x="3582044" y="1465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129557</xdr:rowOff>
    </xdr:from>
    <xdr:ext cx="405111" cy="259045"/>
    <xdr:sp macro="" textlink="">
      <xdr:nvSpPr>
        <xdr:cNvPr id="270" name="n_3mainValue【福祉施設】&#10;有形固定資産減価償却率">
          <a:extLst>
            <a:ext uri="{FF2B5EF4-FFF2-40B4-BE49-F238E27FC236}">
              <a16:creationId xmlns:a16="http://schemas.microsoft.com/office/drawing/2014/main" id="{00000000-0008-0000-0F00-00000E010000}"/>
            </a:ext>
          </a:extLst>
        </xdr:cNvPr>
        <xdr:cNvSpPr txBox="1"/>
      </xdr:nvSpPr>
      <xdr:spPr>
        <a:xfrm>
          <a:off x="1816744" y="1453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a:extLst>
            <a:ext uri="{FF2B5EF4-FFF2-40B4-BE49-F238E27FC236}">
              <a16:creationId xmlns:a16="http://schemas.microsoft.com/office/drawing/2014/main" id="{00000000-0008-0000-0F00-000013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a:extLst>
            <a:ext uri="{FF2B5EF4-FFF2-40B4-BE49-F238E27FC236}">
              <a16:creationId xmlns:a16="http://schemas.microsoft.com/office/drawing/2014/main" id="{00000000-0008-0000-0F00-000014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a:extLst>
            <a:ext uri="{FF2B5EF4-FFF2-40B4-BE49-F238E27FC236}">
              <a16:creationId xmlns:a16="http://schemas.microsoft.com/office/drawing/2014/main" id="{00000000-0008-0000-0F00-000015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a:extLst>
            <a:ext uri="{FF2B5EF4-FFF2-40B4-BE49-F238E27FC236}">
              <a16:creationId xmlns:a16="http://schemas.microsoft.com/office/drawing/2014/main" id="{00000000-0008-0000-0F00-000016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8" name="テキスト ボックス 287">
          <a:extLst>
            <a:ext uri="{FF2B5EF4-FFF2-40B4-BE49-F238E27FC236}">
              <a16:creationId xmlns:a16="http://schemas.microsoft.com/office/drawing/2014/main" id="{00000000-0008-0000-0F00-000020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0" name="テキスト ボックス 289">
          <a:extLst>
            <a:ext uri="{FF2B5EF4-FFF2-40B4-BE49-F238E27FC236}">
              <a16:creationId xmlns:a16="http://schemas.microsoft.com/office/drawing/2014/main" id="{00000000-0008-0000-0F00-000022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2" name="テキスト ボックス 291">
          <a:extLst>
            <a:ext uri="{FF2B5EF4-FFF2-40B4-BE49-F238E27FC236}">
              <a16:creationId xmlns:a16="http://schemas.microsoft.com/office/drawing/2014/main" id="{00000000-0008-0000-0F00-000024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3" name="【福祉施設】&#10;一人当たり面積グラフ枠">
          <a:extLst>
            <a:ext uri="{FF2B5EF4-FFF2-40B4-BE49-F238E27FC236}">
              <a16:creationId xmlns:a16="http://schemas.microsoft.com/office/drawing/2014/main" id="{00000000-0008-0000-0F00-000025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35561</xdr:rowOff>
    </xdr:from>
    <xdr:to>
      <xdr:col>54</xdr:col>
      <xdr:colOff>189865</xdr:colOff>
      <xdr:row>86</xdr:row>
      <xdr:rowOff>90170</xdr:rowOff>
    </xdr:to>
    <xdr:cxnSp macro="">
      <xdr:nvCxnSpPr>
        <xdr:cNvPr id="294" name="直線コネクタ 293">
          <a:extLst>
            <a:ext uri="{FF2B5EF4-FFF2-40B4-BE49-F238E27FC236}">
              <a16:creationId xmlns:a16="http://schemas.microsoft.com/office/drawing/2014/main" id="{00000000-0008-0000-0F00-000026010000}"/>
            </a:ext>
          </a:extLst>
        </xdr:cNvPr>
        <xdr:cNvCxnSpPr/>
      </xdr:nvCxnSpPr>
      <xdr:spPr>
        <a:xfrm flipV="1">
          <a:off x="10476865" y="13237211"/>
          <a:ext cx="0" cy="1597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93997</xdr:rowOff>
    </xdr:from>
    <xdr:ext cx="469744" cy="259045"/>
    <xdr:sp macro="" textlink="">
      <xdr:nvSpPr>
        <xdr:cNvPr id="295" name="【福祉施設】&#10;一人当たり面積最小値テキスト">
          <a:extLst>
            <a:ext uri="{FF2B5EF4-FFF2-40B4-BE49-F238E27FC236}">
              <a16:creationId xmlns:a16="http://schemas.microsoft.com/office/drawing/2014/main" id="{00000000-0008-0000-0F00-000027010000}"/>
            </a:ext>
          </a:extLst>
        </xdr:cNvPr>
        <xdr:cNvSpPr txBox="1"/>
      </xdr:nvSpPr>
      <xdr:spPr>
        <a:xfrm>
          <a:off x="10515600" y="14838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90170</xdr:rowOff>
    </xdr:from>
    <xdr:to>
      <xdr:col>55</xdr:col>
      <xdr:colOff>88900</xdr:colOff>
      <xdr:row>86</xdr:row>
      <xdr:rowOff>90170</xdr:rowOff>
    </xdr:to>
    <xdr:cxnSp macro="">
      <xdr:nvCxnSpPr>
        <xdr:cNvPr id="296" name="直線コネクタ 295">
          <a:extLst>
            <a:ext uri="{FF2B5EF4-FFF2-40B4-BE49-F238E27FC236}">
              <a16:creationId xmlns:a16="http://schemas.microsoft.com/office/drawing/2014/main" id="{00000000-0008-0000-0F00-000028010000}"/>
            </a:ext>
          </a:extLst>
        </xdr:cNvPr>
        <xdr:cNvCxnSpPr/>
      </xdr:nvCxnSpPr>
      <xdr:spPr>
        <a:xfrm>
          <a:off x="10388600" y="14834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153688</xdr:rowOff>
    </xdr:from>
    <xdr:ext cx="469744" cy="259045"/>
    <xdr:sp macro="" textlink="">
      <xdr:nvSpPr>
        <xdr:cNvPr id="297" name="【福祉施設】&#10;一人当たり面積最大値テキスト">
          <a:extLst>
            <a:ext uri="{FF2B5EF4-FFF2-40B4-BE49-F238E27FC236}">
              <a16:creationId xmlns:a16="http://schemas.microsoft.com/office/drawing/2014/main" id="{00000000-0008-0000-0F00-000029010000}"/>
            </a:ext>
          </a:extLst>
        </xdr:cNvPr>
        <xdr:cNvSpPr txBox="1"/>
      </xdr:nvSpPr>
      <xdr:spPr>
        <a:xfrm>
          <a:off x="10515600" y="1301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35561</xdr:rowOff>
    </xdr:from>
    <xdr:to>
      <xdr:col>55</xdr:col>
      <xdr:colOff>88900</xdr:colOff>
      <xdr:row>77</xdr:row>
      <xdr:rowOff>35561</xdr:rowOff>
    </xdr:to>
    <xdr:cxnSp macro="">
      <xdr:nvCxnSpPr>
        <xdr:cNvPr id="298" name="直線コネクタ 297">
          <a:extLst>
            <a:ext uri="{FF2B5EF4-FFF2-40B4-BE49-F238E27FC236}">
              <a16:creationId xmlns:a16="http://schemas.microsoft.com/office/drawing/2014/main" id="{00000000-0008-0000-0F00-00002A010000}"/>
            </a:ext>
          </a:extLst>
        </xdr:cNvPr>
        <xdr:cNvCxnSpPr/>
      </xdr:nvCxnSpPr>
      <xdr:spPr>
        <a:xfrm>
          <a:off x="10388600" y="13237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69866</xdr:rowOff>
    </xdr:from>
    <xdr:ext cx="469744" cy="259045"/>
    <xdr:sp macro="" textlink="">
      <xdr:nvSpPr>
        <xdr:cNvPr id="299" name="【福祉施設】&#10;一人当たり面積平均値テキスト">
          <a:extLst>
            <a:ext uri="{FF2B5EF4-FFF2-40B4-BE49-F238E27FC236}">
              <a16:creationId xmlns:a16="http://schemas.microsoft.com/office/drawing/2014/main" id="{00000000-0008-0000-0F00-00002B010000}"/>
            </a:ext>
          </a:extLst>
        </xdr:cNvPr>
        <xdr:cNvSpPr txBox="1"/>
      </xdr:nvSpPr>
      <xdr:spPr>
        <a:xfrm>
          <a:off x="10515600" y="14643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91439</xdr:rowOff>
    </xdr:from>
    <xdr:to>
      <xdr:col>55</xdr:col>
      <xdr:colOff>50800</xdr:colOff>
      <xdr:row>86</xdr:row>
      <xdr:rowOff>21589</xdr:rowOff>
    </xdr:to>
    <xdr:sp macro="" textlink="">
      <xdr:nvSpPr>
        <xdr:cNvPr id="300" name="フローチャート: 判断 299">
          <a:extLst>
            <a:ext uri="{FF2B5EF4-FFF2-40B4-BE49-F238E27FC236}">
              <a16:creationId xmlns:a16="http://schemas.microsoft.com/office/drawing/2014/main" id="{00000000-0008-0000-0F00-00002C010000}"/>
            </a:ext>
          </a:extLst>
        </xdr:cNvPr>
        <xdr:cNvSpPr/>
      </xdr:nvSpPr>
      <xdr:spPr>
        <a:xfrm>
          <a:off x="10426700" y="1466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110489</xdr:rowOff>
    </xdr:from>
    <xdr:to>
      <xdr:col>50</xdr:col>
      <xdr:colOff>165100</xdr:colOff>
      <xdr:row>86</xdr:row>
      <xdr:rowOff>40639</xdr:rowOff>
    </xdr:to>
    <xdr:sp macro="" textlink="">
      <xdr:nvSpPr>
        <xdr:cNvPr id="301" name="フローチャート: 判断 300">
          <a:extLst>
            <a:ext uri="{FF2B5EF4-FFF2-40B4-BE49-F238E27FC236}">
              <a16:creationId xmlns:a16="http://schemas.microsoft.com/office/drawing/2014/main" id="{00000000-0008-0000-0F00-00002D010000}"/>
            </a:ext>
          </a:extLst>
        </xdr:cNvPr>
        <xdr:cNvSpPr/>
      </xdr:nvSpPr>
      <xdr:spPr>
        <a:xfrm>
          <a:off x="9588500" y="1468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99061</xdr:rowOff>
    </xdr:from>
    <xdr:to>
      <xdr:col>46</xdr:col>
      <xdr:colOff>38100</xdr:colOff>
      <xdr:row>86</xdr:row>
      <xdr:rowOff>29211</xdr:rowOff>
    </xdr:to>
    <xdr:sp macro="" textlink="">
      <xdr:nvSpPr>
        <xdr:cNvPr id="302" name="フローチャート: 判断 301">
          <a:extLst>
            <a:ext uri="{FF2B5EF4-FFF2-40B4-BE49-F238E27FC236}">
              <a16:creationId xmlns:a16="http://schemas.microsoft.com/office/drawing/2014/main" id="{00000000-0008-0000-0F00-00002E010000}"/>
            </a:ext>
          </a:extLst>
        </xdr:cNvPr>
        <xdr:cNvSpPr/>
      </xdr:nvSpPr>
      <xdr:spPr>
        <a:xfrm>
          <a:off x="8699500" y="1467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88900</xdr:rowOff>
    </xdr:from>
    <xdr:to>
      <xdr:col>41</xdr:col>
      <xdr:colOff>101600</xdr:colOff>
      <xdr:row>86</xdr:row>
      <xdr:rowOff>19050</xdr:rowOff>
    </xdr:to>
    <xdr:sp macro="" textlink="">
      <xdr:nvSpPr>
        <xdr:cNvPr id="303" name="フローチャート: 判断 302">
          <a:extLst>
            <a:ext uri="{FF2B5EF4-FFF2-40B4-BE49-F238E27FC236}">
              <a16:creationId xmlns:a16="http://schemas.microsoft.com/office/drawing/2014/main" id="{00000000-0008-0000-0F00-00002F010000}"/>
            </a:ext>
          </a:extLst>
        </xdr:cNvPr>
        <xdr:cNvSpPr/>
      </xdr:nvSpPr>
      <xdr:spPr>
        <a:xfrm>
          <a:off x="7810500" y="1466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96520</xdr:rowOff>
    </xdr:from>
    <xdr:to>
      <xdr:col>36</xdr:col>
      <xdr:colOff>165100</xdr:colOff>
      <xdr:row>86</xdr:row>
      <xdr:rowOff>26670</xdr:rowOff>
    </xdr:to>
    <xdr:sp macro="" textlink="">
      <xdr:nvSpPr>
        <xdr:cNvPr id="304" name="フローチャート: 判断 303">
          <a:extLst>
            <a:ext uri="{FF2B5EF4-FFF2-40B4-BE49-F238E27FC236}">
              <a16:creationId xmlns:a16="http://schemas.microsoft.com/office/drawing/2014/main" id="{00000000-0008-0000-0F00-000030010000}"/>
            </a:ext>
          </a:extLst>
        </xdr:cNvPr>
        <xdr:cNvSpPr/>
      </xdr:nvSpPr>
      <xdr:spPr>
        <a:xfrm>
          <a:off x="6921500" y="1466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F00-000032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00000000-0008-0000-0F00-000033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00000000-0008-0000-0F00-000034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9" name="テキスト ボックス 308">
          <a:extLst>
            <a:ext uri="{FF2B5EF4-FFF2-40B4-BE49-F238E27FC236}">
              <a16:creationId xmlns:a16="http://schemas.microsoft.com/office/drawing/2014/main" id="{00000000-0008-0000-0F00-000035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21589</xdr:rowOff>
    </xdr:from>
    <xdr:to>
      <xdr:col>50</xdr:col>
      <xdr:colOff>165100</xdr:colOff>
      <xdr:row>86</xdr:row>
      <xdr:rowOff>123189</xdr:rowOff>
    </xdr:to>
    <xdr:sp macro="" textlink="">
      <xdr:nvSpPr>
        <xdr:cNvPr id="310" name="楕円 309">
          <a:extLst>
            <a:ext uri="{FF2B5EF4-FFF2-40B4-BE49-F238E27FC236}">
              <a16:creationId xmlns:a16="http://schemas.microsoft.com/office/drawing/2014/main" id="{00000000-0008-0000-0F00-000036010000}"/>
            </a:ext>
          </a:extLst>
        </xdr:cNvPr>
        <xdr:cNvSpPr/>
      </xdr:nvSpPr>
      <xdr:spPr>
        <a:xfrm>
          <a:off x="9588500" y="1476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26670</xdr:rowOff>
    </xdr:from>
    <xdr:to>
      <xdr:col>41</xdr:col>
      <xdr:colOff>101600</xdr:colOff>
      <xdr:row>86</xdr:row>
      <xdr:rowOff>128270</xdr:rowOff>
    </xdr:to>
    <xdr:sp macro="" textlink="">
      <xdr:nvSpPr>
        <xdr:cNvPr id="311" name="楕円 310">
          <a:extLst>
            <a:ext uri="{FF2B5EF4-FFF2-40B4-BE49-F238E27FC236}">
              <a16:creationId xmlns:a16="http://schemas.microsoft.com/office/drawing/2014/main" id="{00000000-0008-0000-0F00-000037010000}"/>
            </a:ext>
          </a:extLst>
        </xdr:cNvPr>
        <xdr:cNvSpPr/>
      </xdr:nvSpPr>
      <xdr:spPr>
        <a:xfrm>
          <a:off x="78105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57166</xdr:rowOff>
    </xdr:from>
    <xdr:ext cx="469744" cy="259045"/>
    <xdr:sp macro="" textlink="">
      <xdr:nvSpPr>
        <xdr:cNvPr id="312" name="n_1aveValue【福祉施設】&#10;一人当たり面積">
          <a:extLst>
            <a:ext uri="{FF2B5EF4-FFF2-40B4-BE49-F238E27FC236}">
              <a16:creationId xmlns:a16="http://schemas.microsoft.com/office/drawing/2014/main" id="{00000000-0008-0000-0F00-000038010000}"/>
            </a:ext>
          </a:extLst>
        </xdr:cNvPr>
        <xdr:cNvSpPr txBox="1"/>
      </xdr:nvSpPr>
      <xdr:spPr>
        <a:xfrm>
          <a:off x="93917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45738</xdr:rowOff>
    </xdr:from>
    <xdr:ext cx="469744" cy="259045"/>
    <xdr:sp macro="" textlink="">
      <xdr:nvSpPr>
        <xdr:cNvPr id="313" name="n_2aveValue【福祉施設】&#10;一人当たり面積">
          <a:extLst>
            <a:ext uri="{FF2B5EF4-FFF2-40B4-BE49-F238E27FC236}">
              <a16:creationId xmlns:a16="http://schemas.microsoft.com/office/drawing/2014/main" id="{00000000-0008-0000-0F00-000039010000}"/>
            </a:ext>
          </a:extLst>
        </xdr:cNvPr>
        <xdr:cNvSpPr txBox="1"/>
      </xdr:nvSpPr>
      <xdr:spPr>
        <a:xfrm>
          <a:off x="8515427" y="1444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35577</xdr:rowOff>
    </xdr:from>
    <xdr:ext cx="469744" cy="259045"/>
    <xdr:sp macro="" textlink="">
      <xdr:nvSpPr>
        <xdr:cNvPr id="314" name="n_3aveValue【福祉施設】&#10;一人当たり面積">
          <a:extLst>
            <a:ext uri="{FF2B5EF4-FFF2-40B4-BE49-F238E27FC236}">
              <a16:creationId xmlns:a16="http://schemas.microsoft.com/office/drawing/2014/main" id="{00000000-0008-0000-0F00-00003A010000}"/>
            </a:ext>
          </a:extLst>
        </xdr:cNvPr>
        <xdr:cNvSpPr txBox="1"/>
      </xdr:nvSpPr>
      <xdr:spPr>
        <a:xfrm>
          <a:off x="7626427" y="1443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43197</xdr:rowOff>
    </xdr:from>
    <xdr:ext cx="469744" cy="259045"/>
    <xdr:sp macro="" textlink="">
      <xdr:nvSpPr>
        <xdr:cNvPr id="315" name="n_4aveValue【福祉施設】&#10;一人当たり面積">
          <a:extLst>
            <a:ext uri="{FF2B5EF4-FFF2-40B4-BE49-F238E27FC236}">
              <a16:creationId xmlns:a16="http://schemas.microsoft.com/office/drawing/2014/main" id="{00000000-0008-0000-0F00-00003B010000}"/>
            </a:ext>
          </a:extLst>
        </xdr:cNvPr>
        <xdr:cNvSpPr txBox="1"/>
      </xdr:nvSpPr>
      <xdr:spPr>
        <a:xfrm>
          <a:off x="6737427" y="1444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114316</xdr:rowOff>
    </xdr:from>
    <xdr:ext cx="469744" cy="259045"/>
    <xdr:sp macro="" textlink="">
      <xdr:nvSpPr>
        <xdr:cNvPr id="316" name="n_1mainValue【福祉施設】&#10;一人当たり面積">
          <a:extLst>
            <a:ext uri="{FF2B5EF4-FFF2-40B4-BE49-F238E27FC236}">
              <a16:creationId xmlns:a16="http://schemas.microsoft.com/office/drawing/2014/main" id="{00000000-0008-0000-0F00-00003C010000}"/>
            </a:ext>
          </a:extLst>
        </xdr:cNvPr>
        <xdr:cNvSpPr txBox="1"/>
      </xdr:nvSpPr>
      <xdr:spPr>
        <a:xfrm>
          <a:off x="9391727"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119397</xdr:rowOff>
    </xdr:from>
    <xdr:ext cx="469744" cy="259045"/>
    <xdr:sp macro="" textlink="">
      <xdr:nvSpPr>
        <xdr:cNvPr id="317" name="n_3mainValue【福祉施設】&#10;一人当たり面積">
          <a:extLst>
            <a:ext uri="{FF2B5EF4-FFF2-40B4-BE49-F238E27FC236}">
              <a16:creationId xmlns:a16="http://schemas.microsoft.com/office/drawing/2014/main" id="{00000000-0008-0000-0F00-00003D010000}"/>
            </a:ext>
          </a:extLst>
        </xdr:cNvPr>
        <xdr:cNvSpPr txBox="1"/>
      </xdr:nvSpPr>
      <xdr:spPr>
        <a:xfrm>
          <a:off x="7626427" y="14864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8" name="正方形/長方形 317">
          <a:extLst>
            <a:ext uri="{FF2B5EF4-FFF2-40B4-BE49-F238E27FC236}">
              <a16:creationId xmlns:a16="http://schemas.microsoft.com/office/drawing/2014/main" id="{00000000-0008-0000-0F00-00003E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9" name="正方形/長方形 318">
          <a:extLst>
            <a:ext uri="{FF2B5EF4-FFF2-40B4-BE49-F238E27FC236}">
              <a16:creationId xmlns:a16="http://schemas.microsoft.com/office/drawing/2014/main" id="{00000000-0008-0000-0F00-00003F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0" name="正方形/長方形 319">
          <a:extLst>
            <a:ext uri="{FF2B5EF4-FFF2-40B4-BE49-F238E27FC236}">
              <a16:creationId xmlns:a16="http://schemas.microsoft.com/office/drawing/2014/main" id="{00000000-0008-0000-0F00-000040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6" name="テキスト ボックス 325">
          <a:extLst>
            <a:ext uri="{FF2B5EF4-FFF2-40B4-BE49-F238E27FC236}">
              <a16:creationId xmlns:a16="http://schemas.microsoft.com/office/drawing/2014/main" id="{00000000-0008-0000-0F00-000046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7" name="直線コネクタ 326">
          <a:extLst>
            <a:ext uri="{FF2B5EF4-FFF2-40B4-BE49-F238E27FC236}">
              <a16:creationId xmlns:a16="http://schemas.microsoft.com/office/drawing/2014/main" id="{00000000-0008-0000-0F00-000047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28" name="テキスト ボックス 327">
          <a:extLst>
            <a:ext uri="{FF2B5EF4-FFF2-40B4-BE49-F238E27FC236}">
              <a16:creationId xmlns:a16="http://schemas.microsoft.com/office/drawing/2014/main" id="{00000000-0008-0000-0F00-000048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9" name="直線コネクタ 328">
          <a:extLst>
            <a:ext uri="{FF2B5EF4-FFF2-40B4-BE49-F238E27FC236}">
              <a16:creationId xmlns:a16="http://schemas.microsoft.com/office/drawing/2014/main" id="{00000000-0008-0000-0F00-000049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1" name="【市民会館】&#10;有形固定資産減価償却率グラフ枠">
          <a:extLst>
            <a:ext uri="{FF2B5EF4-FFF2-40B4-BE49-F238E27FC236}">
              <a16:creationId xmlns:a16="http://schemas.microsoft.com/office/drawing/2014/main" id="{00000000-0008-0000-0F00-000055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24764</xdr:rowOff>
    </xdr:from>
    <xdr:to>
      <xdr:col>24</xdr:col>
      <xdr:colOff>62865</xdr:colOff>
      <xdr:row>108</xdr:row>
      <xdr:rowOff>152400</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flipV="1">
          <a:off x="4634865" y="17169764"/>
          <a:ext cx="0" cy="1499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43" name="【市民会館】&#10;有形固定資産減価償却率最小値テキスト">
          <a:extLst>
            <a:ext uri="{FF2B5EF4-FFF2-40B4-BE49-F238E27FC236}">
              <a16:creationId xmlns:a16="http://schemas.microsoft.com/office/drawing/2014/main" id="{00000000-0008-0000-0F00-000057010000}"/>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142891</xdr:rowOff>
    </xdr:from>
    <xdr:ext cx="405111" cy="259045"/>
    <xdr:sp macro="" textlink="">
      <xdr:nvSpPr>
        <xdr:cNvPr id="345" name="【市民会館】&#10;有形固定資産減価償却率最大値テキスト">
          <a:extLst>
            <a:ext uri="{FF2B5EF4-FFF2-40B4-BE49-F238E27FC236}">
              <a16:creationId xmlns:a16="http://schemas.microsoft.com/office/drawing/2014/main" id="{00000000-0008-0000-0F00-000059010000}"/>
            </a:ext>
          </a:extLst>
        </xdr:cNvPr>
        <xdr:cNvSpPr txBox="1"/>
      </xdr:nvSpPr>
      <xdr:spPr>
        <a:xfrm>
          <a:off x="4673600" y="16944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24764</xdr:rowOff>
    </xdr:from>
    <xdr:to>
      <xdr:col>24</xdr:col>
      <xdr:colOff>152400</xdr:colOff>
      <xdr:row>100</xdr:row>
      <xdr:rowOff>24764</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4546600" y="17169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152416</xdr:rowOff>
    </xdr:from>
    <xdr:ext cx="405111" cy="259045"/>
    <xdr:sp macro="" textlink="">
      <xdr:nvSpPr>
        <xdr:cNvPr id="347" name="【市民会館】&#10;有形固定資産減価償却率平均値テキスト">
          <a:extLst>
            <a:ext uri="{FF2B5EF4-FFF2-40B4-BE49-F238E27FC236}">
              <a16:creationId xmlns:a16="http://schemas.microsoft.com/office/drawing/2014/main" id="{00000000-0008-0000-0F00-00005B010000}"/>
            </a:ext>
          </a:extLst>
        </xdr:cNvPr>
        <xdr:cNvSpPr txBox="1"/>
      </xdr:nvSpPr>
      <xdr:spPr>
        <a:xfrm>
          <a:off x="4673600" y="178117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2539</xdr:rowOff>
    </xdr:from>
    <xdr:to>
      <xdr:col>24</xdr:col>
      <xdr:colOff>114300</xdr:colOff>
      <xdr:row>104</xdr:row>
      <xdr:rowOff>104139</xdr:rowOff>
    </xdr:to>
    <xdr:sp macro="" textlink="">
      <xdr:nvSpPr>
        <xdr:cNvPr id="348" name="フローチャート: 判断 347">
          <a:extLst>
            <a:ext uri="{FF2B5EF4-FFF2-40B4-BE49-F238E27FC236}">
              <a16:creationId xmlns:a16="http://schemas.microsoft.com/office/drawing/2014/main" id="{00000000-0008-0000-0F00-00005C010000}"/>
            </a:ext>
          </a:extLst>
        </xdr:cNvPr>
        <xdr:cNvSpPr/>
      </xdr:nvSpPr>
      <xdr:spPr>
        <a:xfrm>
          <a:off x="45847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84455</xdr:rowOff>
    </xdr:from>
    <xdr:to>
      <xdr:col>20</xdr:col>
      <xdr:colOff>38100</xdr:colOff>
      <xdr:row>105</xdr:row>
      <xdr:rowOff>14605</xdr:rowOff>
    </xdr:to>
    <xdr:sp macro="" textlink="">
      <xdr:nvSpPr>
        <xdr:cNvPr id="349" name="フローチャート: 判断 348">
          <a:extLst>
            <a:ext uri="{FF2B5EF4-FFF2-40B4-BE49-F238E27FC236}">
              <a16:creationId xmlns:a16="http://schemas.microsoft.com/office/drawing/2014/main" id="{00000000-0008-0000-0F00-00005D010000}"/>
            </a:ext>
          </a:extLst>
        </xdr:cNvPr>
        <xdr:cNvSpPr/>
      </xdr:nvSpPr>
      <xdr:spPr>
        <a:xfrm>
          <a:off x="3746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52070</xdr:rowOff>
    </xdr:from>
    <xdr:to>
      <xdr:col>15</xdr:col>
      <xdr:colOff>101600</xdr:colOff>
      <xdr:row>104</xdr:row>
      <xdr:rowOff>153670</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2857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86361</xdr:rowOff>
    </xdr:from>
    <xdr:to>
      <xdr:col>10</xdr:col>
      <xdr:colOff>165100</xdr:colOff>
      <xdr:row>104</xdr:row>
      <xdr:rowOff>16511</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1968500" y="1774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27305</xdr:rowOff>
    </xdr:from>
    <xdr:to>
      <xdr:col>6</xdr:col>
      <xdr:colOff>38100</xdr:colOff>
      <xdr:row>103</xdr:row>
      <xdr:rowOff>128905</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1079500" y="1768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107</xdr:row>
      <xdr:rowOff>63500</xdr:rowOff>
    </xdr:from>
    <xdr:to>
      <xdr:col>10</xdr:col>
      <xdr:colOff>165100</xdr:colOff>
      <xdr:row>107</xdr:row>
      <xdr:rowOff>165100</xdr:rowOff>
    </xdr:to>
    <xdr:sp macro="" textlink="">
      <xdr:nvSpPr>
        <xdr:cNvPr id="358" name="楕円 357">
          <a:extLst>
            <a:ext uri="{FF2B5EF4-FFF2-40B4-BE49-F238E27FC236}">
              <a16:creationId xmlns:a16="http://schemas.microsoft.com/office/drawing/2014/main" id="{00000000-0008-0000-0F00-000066010000}"/>
            </a:ext>
          </a:extLst>
        </xdr:cNvPr>
        <xdr:cNvSpPr/>
      </xdr:nvSpPr>
      <xdr:spPr>
        <a:xfrm>
          <a:off x="1968500" y="184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31132</xdr:rowOff>
    </xdr:from>
    <xdr:ext cx="405111" cy="259045"/>
    <xdr:sp macro="" textlink="">
      <xdr:nvSpPr>
        <xdr:cNvPr id="359" name="n_1aveValue【市民会館】&#10;有形固定資産減価償却率">
          <a:extLst>
            <a:ext uri="{FF2B5EF4-FFF2-40B4-BE49-F238E27FC236}">
              <a16:creationId xmlns:a16="http://schemas.microsoft.com/office/drawing/2014/main" id="{00000000-0008-0000-0F00-000067010000}"/>
            </a:ext>
          </a:extLst>
        </xdr:cNvPr>
        <xdr:cNvSpPr txBox="1"/>
      </xdr:nvSpPr>
      <xdr:spPr>
        <a:xfrm>
          <a:off x="3582044" y="1769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170197</xdr:rowOff>
    </xdr:from>
    <xdr:ext cx="405111" cy="259045"/>
    <xdr:sp macro="" textlink="">
      <xdr:nvSpPr>
        <xdr:cNvPr id="360" name="n_2aveValue【市民会館】&#10;有形固定資産減価償却率">
          <a:extLst>
            <a:ext uri="{FF2B5EF4-FFF2-40B4-BE49-F238E27FC236}">
              <a16:creationId xmlns:a16="http://schemas.microsoft.com/office/drawing/2014/main" id="{00000000-0008-0000-0F00-000068010000}"/>
            </a:ext>
          </a:extLst>
        </xdr:cNvPr>
        <xdr:cNvSpPr txBox="1"/>
      </xdr:nvSpPr>
      <xdr:spPr>
        <a:xfrm>
          <a:off x="2705744" y="1765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33038</xdr:rowOff>
    </xdr:from>
    <xdr:ext cx="405111" cy="259045"/>
    <xdr:sp macro="" textlink="">
      <xdr:nvSpPr>
        <xdr:cNvPr id="361" name="n_3aveValue【市民会館】&#10;有形固定資産減価償却率">
          <a:extLst>
            <a:ext uri="{FF2B5EF4-FFF2-40B4-BE49-F238E27FC236}">
              <a16:creationId xmlns:a16="http://schemas.microsoft.com/office/drawing/2014/main" id="{00000000-0008-0000-0F00-000069010000}"/>
            </a:ext>
          </a:extLst>
        </xdr:cNvPr>
        <xdr:cNvSpPr txBox="1"/>
      </xdr:nvSpPr>
      <xdr:spPr>
        <a:xfrm>
          <a:off x="1816744" y="1752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145432</xdr:rowOff>
    </xdr:from>
    <xdr:ext cx="405111" cy="259045"/>
    <xdr:sp macro="" textlink="">
      <xdr:nvSpPr>
        <xdr:cNvPr id="362" name="n_4aveValue【市民会館】&#10;有形固定資産減価償却率">
          <a:extLst>
            <a:ext uri="{FF2B5EF4-FFF2-40B4-BE49-F238E27FC236}">
              <a16:creationId xmlns:a16="http://schemas.microsoft.com/office/drawing/2014/main" id="{00000000-0008-0000-0F00-00006A010000}"/>
            </a:ext>
          </a:extLst>
        </xdr:cNvPr>
        <xdr:cNvSpPr txBox="1"/>
      </xdr:nvSpPr>
      <xdr:spPr>
        <a:xfrm>
          <a:off x="927744" y="1746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156227</xdr:rowOff>
    </xdr:from>
    <xdr:ext cx="405111" cy="259045"/>
    <xdr:sp macro="" textlink="">
      <xdr:nvSpPr>
        <xdr:cNvPr id="363" name="n_3mainValue【市民会館】&#10;有形固定資産減価償却率">
          <a:extLst>
            <a:ext uri="{FF2B5EF4-FFF2-40B4-BE49-F238E27FC236}">
              <a16:creationId xmlns:a16="http://schemas.microsoft.com/office/drawing/2014/main" id="{00000000-0008-0000-0F00-00006B010000}"/>
            </a:ext>
          </a:extLst>
        </xdr:cNvPr>
        <xdr:cNvSpPr txBox="1"/>
      </xdr:nvSpPr>
      <xdr:spPr>
        <a:xfrm>
          <a:off x="1816744" y="185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4" name="正方形/長方形 363">
          <a:extLst>
            <a:ext uri="{FF2B5EF4-FFF2-40B4-BE49-F238E27FC236}">
              <a16:creationId xmlns:a16="http://schemas.microsoft.com/office/drawing/2014/main" id="{00000000-0008-0000-0F00-00006C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5" name="正方形/長方形 364">
          <a:extLst>
            <a:ext uri="{FF2B5EF4-FFF2-40B4-BE49-F238E27FC236}">
              <a16:creationId xmlns:a16="http://schemas.microsoft.com/office/drawing/2014/main" id="{00000000-0008-0000-0F00-00006D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6" name="正方形/長方形 365">
          <a:extLst>
            <a:ext uri="{FF2B5EF4-FFF2-40B4-BE49-F238E27FC236}">
              <a16:creationId xmlns:a16="http://schemas.microsoft.com/office/drawing/2014/main" id="{00000000-0008-0000-0F00-00006E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7" name="正方形/長方形 366">
          <a:extLst>
            <a:ext uri="{FF2B5EF4-FFF2-40B4-BE49-F238E27FC236}">
              <a16:creationId xmlns:a16="http://schemas.microsoft.com/office/drawing/2014/main" id="{00000000-0008-0000-0F00-00006F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8" name="正方形/長方形 367">
          <a:extLst>
            <a:ext uri="{FF2B5EF4-FFF2-40B4-BE49-F238E27FC236}">
              <a16:creationId xmlns:a16="http://schemas.microsoft.com/office/drawing/2014/main" id="{00000000-0008-0000-0F00-000070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9" name="正方形/長方形 368">
          <a:extLst>
            <a:ext uri="{FF2B5EF4-FFF2-40B4-BE49-F238E27FC236}">
              <a16:creationId xmlns:a16="http://schemas.microsoft.com/office/drawing/2014/main" id="{00000000-0008-0000-0F00-000071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0" name="正方形/長方形 369">
          <a:extLst>
            <a:ext uri="{FF2B5EF4-FFF2-40B4-BE49-F238E27FC236}">
              <a16:creationId xmlns:a16="http://schemas.microsoft.com/office/drawing/2014/main" id="{00000000-0008-0000-0F00-000072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1" name="正方形/長方形 370">
          <a:extLst>
            <a:ext uri="{FF2B5EF4-FFF2-40B4-BE49-F238E27FC236}">
              <a16:creationId xmlns:a16="http://schemas.microsoft.com/office/drawing/2014/main" id="{00000000-0008-0000-0F00-000073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2" name="テキスト ボックス 371">
          <a:extLst>
            <a:ext uri="{FF2B5EF4-FFF2-40B4-BE49-F238E27FC236}">
              <a16:creationId xmlns:a16="http://schemas.microsoft.com/office/drawing/2014/main" id="{00000000-0008-0000-0F00-000074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3" name="直線コネクタ 372">
          <a:extLst>
            <a:ext uri="{FF2B5EF4-FFF2-40B4-BE49-F238E27FC236}">
              <a16:creationId xmlns:a16="http://schemas.microsoft.com/office/drawing/2014/main" id="{00000000-0008-0000-0F00-000075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74" name="直線コネクタ 373">
          <a:extLst>
            <a:ext uri="{FF2B5EF4-FFF2-40B4-BE49-F238E27FC236}">
              <a16:creationId xmlns:a16="http://schemas.microsoft.com/office/drawing/2014/main" id="{00000000-0008-0000-0F00-000076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75" name="テキスト ボックス 374">
          <a:extLst>
            <a:ext uri="{FF2B5EF4-FFF2-40B4-BE49-F238E27FC236}">
              <a16:creationId xmlns:a16="http://schemas.microsoft.com/office/drawing/2014/main" id="{00000000-0008-0000-0F00-000077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76" name="直線コネクタ 375">
          <a:extLst>
            <a:ext uri="{FF2B5EF4-FFF2-40B4-BE49-F238E27FC236}">
              <a16:creationId xmlns:a16="http://schemas.microsoft.com/office/drawing/2014/main" id="{00000000-0008-0000-0F00-000078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77" name="テキスト ボックス 376">
          <a:extLst>
            <a:ext uri="{FF2B5EF4-FFF2-40B4-BE49-F238E27FC236}">
              <a16:creationId xmlns:a16="http://schemas.microsoft.com/office/drawing/2014/main" id="{00000000-0008-0000-0F00-000079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78" name="直線コネクタ 377">
          <a:extLst>
            <a:ext uri="{FF2B5EF4-FFF2-40B4-BE49-F238E27FC236}">
              <a16:creationId xmlns:a16="http://schemas.microsoft.com/office/drawing/2014/main" id="{00000000-0008-0000-0F00-00007A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79" name="テキスト ボックス 378">
          <a:extLst>
            <a:ext uri="{FF2B5EF4-FFF2-40B4-BE49-F238E27FC236}">
              <a16:creationId xmlns:a16="http://schemas.microsoft.com/office/drawing/2014/main" id="{00000000-0008-0000-0F00-00007B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80" name="直線コネクタ 379">
          <a:extLst>
            <a:ext uri="{FF2B5EF4-FFF2-40B4-BE49-F238E27FC236}">
              <a16:creationId xmlns:a16="http://schemas.microsoft.com/office/drawing/2014/main" id="{00000000-0008-0000-0F00-00007C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81" name="テキスト ボックス 380">
          <a:extLst>
            <a:ext uri="{FF2B5EF4-FFF2-40B4-BE49-F238E27FC236}">
              <a16:creationId xmlns:a16="http://schemas.microsoft.com/office/drawing/2014/main" id="{00000000-0008-0000-0F00-00007D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82" name="直線コネクタ 381">
          <a:extLst>
            <a:ext uri="{FF2B5EF4-FFF2-40B4-BE49-F238E27FC236}">
              <a16:creationId xmlns:a16="http://schemas.microsoft.com/office/drawing/2014/main" id="{00000000-0008-0000-0F00-00007E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83" name="テキスト ボックス 382">
          <a:extLst>
            <a:ext uri="{FF2B5EF4-FFF2-40B4-BE49-F238E27FC236}">
              <a16:creationId xmlns:a16="http://schemas.microsoft.com/office/drawing/2014/main" id="{00000000-0008-0000-0F00-00007F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84" name="直線コネクタ 383">
          <a:extLst>
            <a:ext uri="{FF2B5EF4-FFF2-40B4-BE49-F238E27FC236}">
              <a16:creationId xmlns:a16="http://schemas.microsoft.com/office/drawing/2014/main" id="{00000000-0008-0000-0F00-000080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85" name="テキスト ボックス 384">
          <a:extLst>
            <a:ext uri="{FF2B5EF4-FFF2-40B4-BE49-F238E27FC236}">
              <a16:creationId xmlns:a16="http://schemas.microsoft.com/office/drawing/2014/main" id="{00000000-0008-0000-0F00-000081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6" name="直線コネクタ 385">
          <a:extLst>
            <a:ext uri="{FF2B5EF4-FFF2-40B4-BE49-F238E27FC236}">
              <a16:creationId xmlns:a16="http://schemas.microsoft.com/office/drawing/2014/main" id="{00000000-0008-0000-0F00-000082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8" name="【市民会館】&#10;一人当たり面積グラフ枠">
          <a:extLst>
            <a:ext uri="{FF2B5EF4-FFF2-40B4-BE49-F238E27FC236}">
              <a16:creationId xmlns:a16="http://schemas.microsoft.com/office/drawing/2014/main" id="{00000000-0008-0000-0F00-000084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128451</xdr:rowOff>
    </xdr:from>
    <xdr:to>
      <xdr:col>54</xdr:col>
      <xdr:colOff>189865</xdr:colOff>
      <xdr:row>108</xdr:row>
      <xdr:rowOff>170906</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flipV="1">
          <a:off x="10476865" y="17102001"/>
          <a:ext cx="0" cy="1585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3283</xdr:rowOff>
    </xdr:from>
    <xdr:ext cx="469744" cy="259045"/>
    <xdr:sp macro="" textlink="">
      <xdr:nvSpPr>
        <xdr:cNvPr id="390" name="【市民会館】&#10;一人当たり面積最小値テキスト">
          <a:extLst>
            <a:ext uri="{FF2B5EF4-FFF2-40B4-BE49-F238E27FC236}">
              <a16:creationId xmlns:a16="http://schemas.microsoft.com/office/drawing/2014/main" id="{00000000-0008-0000-0F00-000086010000}"/>
            </a:ext>
          </a:extLst>
        </xdr:cNvPr>
        <xdr:cNvSpPr txBox="1"/>
      </xdr:nvSpPr>
      <xdr:spPr>
        <a:xfrm>
          <a:off x="10515600" y="1869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170906</xdr:rowOff>
    </xdr:from>
    <xdr:to>
      <xdr:col>55</xdr:col>
      <xdr:colOff>88900</xdr:colOff>
      <xdr:row>108</xdr:row>
      <xdr:rowOff>170906</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10388600" y="1868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75128</xdr:rowOff>
    </xdr:from>
    <xdr:ext cx="469744" cy="259045"/>
    <xdr:sp macro="" textlink="">
      <xdr:nvSpPr>
        <xdr:cNvPr id="392" name="【市民会館】&#10;一人当たり面積最大値テキスト">
          <a:extLst>
            <a:ext uri="{FF2B5EF4-FFF2-40B4-BE49-F238E27FC236}">
              <a16:creationId xmlns:a16="http://schemas.microsoft.com/office/drawing/2014/main" id="{00000000-0008-0000-0F00-000088010000}"/>
            </a:ext>
          </a:extLst>
        </xdr:cNvPr>
        <xdr:cNvSpPr txBox="1"/>
      </xdr:nvSpPr>
      <xdr:spPr>
        <a:xfrm>
          <a:off x="10515600" y="16877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128451</xdr:rowOff>
    </xdr:from>
    <xdr:to>
      <xdr:col>55</xdr:col>
      <xdr:colOff>88900</xdr:colOff>
      <xdr:row>99</xdr:row>
      <xdr:rowOff>128451</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10388600" y="1710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145885</xdr:rowOff>
    </xdr:from>
    <xdr:ext cx="469744" cy="259045"/>
    <xdr:sp macro="" textlink="">
      <xdr:nvSpPr>
        <xdr:cNvPr id="394" name="【市民会館】&#10;一人当たり面積平均値テキスト">
          <a:extLst>
            <a:ext uri="{FF2B5EF4-FFF2-40B4-BE49-F238E27FC236}">
              <a16:creationId xmlns:a16="http://schemas.microsoft.com/office/drawing/2014/main" id="{00000000-0008-0000-0F00-00008A010000}"/>
            </a:ext>
          </a:extLst>
        </xdr:cNvPr>
        <xdr:cNvSpPr txBox="1"/>
      </xdr:nvSpPr>
      <xdr:spPr>
        <a:xfrm>
          <a:off x="10515600" y="18319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167458</xdr:rowOff>
    </xdr:from>
    <xdr:to>
      <xdr:col>55</xdr:col>
      <xdr:colOff>50800</xdr:colOff>
      <xdr:row>107</xdr:row>
      <xdr:rowOff>97608</xdr:rowOff>
    </xdr:to>
    <xdr:sp macro="" textlink="">
      <xdr:nvSpPr>
        <xdr:cNvPr id="395" name="フローチャート: 判断 394">
          <a:extLst>
            <a:ext uri="{FF2B5EF4-FFF2-40B4-BE49-F238E27FC236}">
              <a16:creationId xmlns:a16="http://schemas.microsoft.com/office/drawing/2014/main" id="{00000000-0008-0000-0F00-00008B010000}"/>
            </a:ext>
          </a:extLst>
        </xdr:cNvPr>
        <xdr:cNvSpPr/>
      </xdr:nvSpPr>
      <xdr:spPr>
        <a:xfrm>
          <a:off x="10426700" y="1834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38463</xdr:rowOff>
    </xdr:from>
    <xdr:to>
      <xdr:col>50</xdr:col>
      <xdr:colOff>165100</xdr:colOff>
      <xdr:row>107</xdr:row>
      <xdr:rowOff>140063</xdr:rowOff>
    </xdr:to>
    <xdr:sp macro="" textlink="">
      <xdr:nvSpPr>
        <xdr:cNvPr id="396" name="フローチャート: 判断 395">
          <a:extLst>
            <a:ext uri="{FF2B5EF4-FFF2-40B4-BE49-F238E27FC236}">
              <a16:creationId xmlns:a16="http://schemas.microsoft.com/office/drawing/2014/main" id="{00000000-0008-0000-0F00-00008C010000}"/>
            </a:ext>
          </a:extLst>
        </xdr:cNvPr>
        <xdr:cNvSpPr/>
      </xdr:nvSpPr>
      <xdr:spPr>
        <a:xfrm>
          <a:off x="9588500" y="1838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40095</xdr:rowOff>
    </xdr:from>
    <xdr:to>
      <xdr:col>46</xdr:col>
      <xdr:colOff>38100</xdr:colOff>
      <xdr:row>107</xdr:row>
      <xdr:rowOff>141695</xdr:rowOff>
    </xdr:to>
    <xdr:sp macro="" textlink="">
      <xdr:nvSpPr>
        <xdr:cNvPr id="397" name="フローチャート: 判断 396">
          <a:extLst>
            <a:ext uri="{FF2B5EF4-FFF2-40B4-BE49-F238E27FC236}">
              <a16:creationId xmlns:a16="http://schemas.microsoft.com/office/drawing/2014/main" id="{00000000-0008-0000-0F00-00008D010000}"/>
            </a:ext>
          </a:extLst>
        </xdr:cNvPr>
        <xdr:cNvSpPr/>
      </xdr:nvSpPr>
      <xdr:spPr>
        <a:xfrm>
          <a:off x="8699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46627</xdr:rowOff>
    </xdr:from>
    <xdr:to>
      <xdr:col>41</xdr:col>
      <xdr:colOff>101600</xdr:colOff>
      <xdr:row>107</xdr:row>
      <xdr:rowOff>148227</xdr:rowOff>
    </xdr:to>
    <xdr:sp macro="" textlink="">
      <xdr:nvSpPr>
        <xdr:cNvPr id="398" name="フローチャート: 判断 397">
          <a:extLst>
            <a:ext uri="{FF2B5EF4-FFF2-40B4-BE49-F238E27FC236}">
              <a16:creationId xmlns:a16="http://schemas.microsoft.com/office/drawing/2014/main" id="{00000000-0008-0000-0F00-00008E010000}"/>
            </a:ext>
          </a:extLst>
        </xdr:cNvPr>
        <xdr:cNvSpPr/>
      </xdr:nvSpPr>
      <xdr:spPr>
        <a:xfrm>
          <a:off x="7810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25400</xdr:rowOff>
    </xdr:from>
    <xdr:to>
      <xdr:col>36</xdr:col>
      <xdr:colOff>165100</xdr:colOff>
      <xdr:row>107</xdr:row>
      <xdr:rowOff>127000</xdr:rowOff>
    </xdr:to>
    <xdr:sp macro="" textlink="">
      <xdr:nvSpPr>
        <xdr:cNvPr id="399" name="フローチャート: 判断 398">
          <a:extLst>
            <a:ext uri="{FF2B5EF4-FFF2-40B4-BE49-F238E27FC236}">
              <a16:creationId xmlns:a16="http://schemas.microsoft.com/office/drawing/2014/main" id="{00000000-0008-0000-0F00-00008F010000}"/>
            </a:ext>
          </a:extLst>
        </xdr:cNvPr>
        <xdr:cNvSpPr/>
      </xdr:nvSpPr>
      <xdr:spPr>
        <a:xfrm>
          <a:off x="6921500" y="1837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00000000-0008-0000-0F00-000090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00000000-0008-0000-0F00-000091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00000000-0008-0000-0F00-000092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00000000-0008-0000-0F00-000093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00000000-0008-0000-0F00-000094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108</xdr:row>
      <xdr:rowOff>41729</xdr:rowOff>
    </xdr:from>
    <xdr:to>
      <xdr:col>41</xdr:col>
      <xdr:colOff>101600</xdr:colOff>
      <xdr:row>108</xdr:row>
      <xdr:rowOff>143329</xdr:rowOff>
    </xdr:to>
    <xdr:sp macro="" textlink="">
      <xdr:nvSpPr>
        <xdr:cNvPr id="405" name="楕円 404">
          <a:extLst>
            <a:ext uri="{FF2B5EF4-FFF2-40B4-BE49-F238E27FC236}">
              <a16:creationId xmlns:a16="http://schemas.microsoft.com/office/drawing/2014/main" id="{00000000-0008-0000-0F00-000095010000}"/>
            </a:ext>
          </a:extLst>
        </xdr:cNvPr>
        <xdr:cNvSpPr/>
      </xdr:nvSpPr>
      <xdr:spPr>
        <a:xfrm>
          <a:off x="7810500" y="1855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156590</xdr:rowOff>
    </xdr:from>
    <xdr:ext cx="469744" cy="259045"/>
    <xdr:sp macro="" textlink="">
      <xdr:nvSpPr>
        <xdr:cNvPr id="406" name="n_1aveValue【市民会館】&#10;一人当たり面積">
          <a:extLst>
            <a:ext uri="{FF2B5EF4-FFF2-40B4-BE49-F238E27FC236}">
              <a16:creationId xmlns:a16="http://schemas.microsoft.com/office/drawing/2014/main" id="{00000000-0008-0000-0F00-000096010000}"/>
            </a:ext>
          </a:extLst>
        </xdr:cNvPr>
        <xdr:cNvSpPr txBox="1"/>
      </xdr:nvSpPr>
      <xdr:spPr>
        <a:xfrm>
          <a:off x="9391727" y="18158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158222</xdr:rowOff>
    </xdr:from>
    <xdr:ext cx="469744" cy="259045"/>
    <xdr:sp macro="" textlink="">
      <xdr:nvSpPr>
        <xdr:cNvPr id="407" name="n_2aveValue【市民会館】&#10;一人当たり面積">
          <a:extLst>
            <a:ext uri="{FF2B5EF4-FFF2-40B4-BE49-F238E27FC236}">
              <a16:creationId xmlns:a16="http://schemas.microsoft.com/office/drawing/2014/main" id="{00000000-0008-0000-0F00-000097010000}"/>
            </a:ext>
          </a:extLst>
        </xdr:cNvPr>
        <xdr:cNvSpPr txBox="1"/>
      </xdr:nvSpPr>
      <xdr:spPr>
        <a:xfrm>
          <a:off x="8515427" y="1816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164754</xdr:rowOff>
    </xdr:from>
    <xdr:ext cx="469744" cy="259045"/>
    <xdr:sp macro="" textlink="">
      <xdr:nvSpPr>
        <xdr:cNvPr id="408" name="n_3aveValue【市民会館】&#10;一人当たり面積">
          <a:extLst>
            <a:ext uri="{FF2B5EF4-FFF2-40B4-BE49-F238E27FC236}">
              <a16:creationId xmlns:a16="http://schemas.microsoft.com/office/drawing/2014/main" id="{00000000-0008-0000-0F00-000098010000}"/>
            </a:ext>
          </a:extLst>
        </xdr:cNvPr>
        <xdr:cNvSpPr txBox="1"/>
      </xdr:nvSpPr>
      <xdr:spPr>
        <a:xfrm>
          <a:off x="7626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143527</xdr:rowOff>
    </xdr:from>
    <xdr:ext cx="469744" cy="259045"/>
    <xdr:sp macro="" textlink="">
      <xdr:nvSpPr>
        <xdr:cNvPr id="409" name="n_4aveValue【市民会館】&#10;一人当たり面積">
          <a:extLst>
            <a:ext uri="{FF2B5EF4-FFF2-40B4-BE49-F238E27FC236}">
              <a16:creationId xmlns:a16="http://schemas.microsoft.com/office/drawing/2014/main" id="{00000000-0008-0000-0F00-000099010000}"/>
            </a:ext>
          </a:extLst>
        </xdr:cNvPr>
        <xdr:cNvSpPr txBox="1"/>
      </xdr:nvSpPr>
      <xdr:spPr>
        <a:xfrm>
          <a:off x="6737427" y="1814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134456</xdr:rowOff>
    </xdr:from>
    <xdr:ext cx="469744" cy="259045"/>
    <xdr:sp macro="" textlink="">
      <xdr:nvSpPr>
        <xdr:cNvPr id="410" name="n_3mainValue【市民会館】&#10;一人当たり面積">
          <a:extLst>
            <a:ext uri="{FF2B5EF4-FFF2-40B4-BE49-F238E27FC236}">
              <a16:creationId xmlns:a16="http://schemas.microsoft.com/office/drawing/2014/main" id="{00000000-0008-0000-0F00-00009A010000}"/>
            </a:ext>
          </a:extLst>
        </xdr:cNvPr>
        <xdr:cNvSpPr txBox="1"/>
      </xdr:nvSpPr>
      <xdr:spPr>
        <a:xfrm>
          <a:off x="7626427" y="1865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1" name="正方形/長方形 410">
          <a:extLst>
            <a:ext uri="{FF2B5EF4-FFF2-40B4-BE49-F238E27FC236}">
              <a16:creationId xmlns:a16="http://schemas.microsoft.com/office/drawing/2014/main" id="{00000000-0008-0000-0F00-00009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2" name="正方形/長方形 411">
          <a:extLst>
            <a:ext uri="{FF2B5EF4-FFF2-40B4-BE49-F238E27FC236}">
              <a16:creationId xmlns:a16="http://schemas.microsoft.com/office/drawing/2014/main" id="{00000000-0008-0000-0F00-00009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3" name="正方形/長方形 412">
          <a:extLst>
            <a:ext uri="{FF2B5EF4-FFF2-40B4-BE49-F238E27FC236}">
              <a16:creationId xmlns:a16="http://schemas.microsoft.com/office/drawing/2014/main" id="{00000000-0008-0000-0F00-00009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4" name="正方形/長方形 413">
          <a:extLst>
            <a:ext uri="{FF2B5EF4-FFF2-40B4-BE49-F238E27FC236}">
              <a16:creationId xmlns:a16="http://schemas.microsoft.com/office/drawing/2014/main" id="{00000000-0008-0000-0F00-00009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5" name="正方形/長方形 414">
          <a:extLst>
            <a:ext uri="{FF2B5EF4-FFF2-40B4-BE49-F238E27FC236}">
              <a16:creationId xmlns:a16="http://schemas.microsoft.com/office/drawing/2014/main" id="{00000000-0008-0000-0F00-00009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6" name="正方形/長方形 415">
          <a:extLst>
            <a:ext uri="{FF2B5EF4-FFF2-40B4-BE49-F238E27FC236}">
              <a16:creationId xmlns:a16="http://schemas.microsoft.com/office/drawing/2014/main" id="{00000000-0008-0000-0F00-0000A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7" name="正方形/長方形 416">
          <a:extLst>
            <a:ext uri="{FF2B5EF4-FFF2-40B4-BE49-F238E27FC236}">
              <a16:creationId xmlns:a16="http://schemas.microsoft.com/office/drawing/2014/main" id="{00000000-0008-0000-0F00-0000A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正方形/長方形 417">
          <a:extLst>
            <a:ext uri="{FF2B5EF4-FFF2-40B4-BE49-F238E27FC236}">
              <a16:creationId xmlns:a16="http://schemas.microsoft.com/office/drawing/2014/main" id="{00000000-0008-0000-0F00-0000A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21" name="テキスト ボックス 420">
          <a:extLst>
            <a:ext uri="{FF2B5EF4-FFF2-40B4-BE49-F238E27FC236}">
              <a16:creationId xmlns:a16="http://schemas.microsoft.com/office/drawing/2014/main" id="{00000000-0008-0000-0F00-0000A5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23" name="テキスト ボックス 422">
          <a:extLst>
            <a:ext uri="{FF2B5EF4-FFF2-40B4-BE49-F238E27FC236}">
              <a16:creationId xmlns:a16="http://schemas.microsoft.com/office/drawing/2014/main" id="{00000000-0008-0000-0F00-0000A7010000}"/>
            </a:ext>
          </a:extLst>
        </xdr:cNvPr>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25" name="テキスト ボックス 424">
          <a:extLst>
            <a:ext uri="{FF2B5EF4-FFF2-40B4-BE49-F238E27FC236}">
              <a16:creationId xmlns:a16="http://schemas.microsoft.com/office/drawing/2014/main" id="{00000000-0008-0000-0F00-0000A9010000}"/>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27" name="テキスト ボックス 426">
          <a:extLst>
            <a:ext uri="{FF2B5EF4-FFF2-40B4-BE49-F238E27FC236}">
              <a16:creationId xmlns:a16="http://schemas.microsoft.com/office/drawing/2014/main" id="{00000000-0008-0000-0F00-0000AB010000}"/>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28" name="直線コネクタ 427">
          <a:extLst>
            <a:ext uri="{FF2B5EF4-FFF2-40B4-BE49-F238E27FC236}">
              <a16:creationId xmlns:a16="http://schemas.microsoft.com/office/drawing/2014/main" id="{00000000-0008-0000-0F00-0000AC010000}"/>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29" name="テキスト ボックス 428">
          <a:extLst>
            <a:ext uri="{FF2B5EF4-FFF2-40B4-BE49-F238E27FC236}">
              <a16:creationId xmlns:a16="http://schemas.microsoft.com/office/drawing/2014/main" id="{00000000-0008-0000-0F00-0000AD010000}"/>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0" name="直線コネクタ 429">
          <a:extLst>
            <a:ext uri="{FF2B5EF4-FFF2-40B4-BE49-F238E27FC236}">
              <a16:creationId xmlns:a16="http://schemas.microsoft.com/office/drawing/2014/main" id="{00000000-0008-0000-0F00-0000AE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31" name="テキスト ボックス 430">
          <a:extLst>
            <a:ext uri="{FF2B5EF4-FFF2-40B4-BE49-F238E27FC236}">
              <a16:creationId xmlns:a16="http://schemas.microsoft.com/office/drawing/2014/main" id="{00000000-0008-0000-0F00-0000AF010000}"/>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2" name="【一般廃棄物処理施設】&#10;有形固定資産減価償却率グラフ枠">
          <a:extLst>
            <a:ext uri="{FF2B5EF4-FFF2-40B4-BE49-F238E27FC236}">
              <a16:creationId xmlns:a16="http://schemas.microsoft.com/office/drawing/2014/main" id="{00000000-0008-0000-0F00-0000B0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53340</xdr:rowOff>
    </xdr:from>
    <xdr:to>
      <xdr:col>85</xdr:col>
      <xdr:colOff>126364</xdr:colOff>
      <xdr:row>41</xdr:row>
      <xdr:rowOff>133350</xdr:rowOff>
    </xdr:to>
    <xdr:cxnSp macro="">
      <xdr:nvCxnSpPr>
        <xdr:cNvPr id="433" name="直線コネクタ 432">
          <a:extLst>
            <a:ext uri="{FF2B5EF4-FFF2-40B4-BE49-F238E27FC236}">
              <a16:creationId xmlns:a16="http://schemas.microsoft.com/office/drawing/2014/main" id="{00000000-0008-0000-0F00-0000B1010000}"/>
            </a:ext>
          </a:extLst>
        </xdr:cNvPr>
        <xdr:cNvCxnSpPr/>
      </xdr:nvCxnSpPr>
      <xdr:spPr>
        <a:xfrm flipV="1">
          <a:off x="16318864" y="571119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69744" cy="259045"/>
    <xdr:sp macro="" textlink="">
      <xdr:nvSpPr>
        <xdr:cNvPr id="434" name="【一般廃棄物処理施設】&#10;有形固定資産減価償却率最小値テキスト">
          <a:extLst>
            <a:ext uri="{FF2B5EF4-FFF2-40B4-BE49-F238E27FC236}">
              <a16:creationId xmlns:a16="http://schemas.microsoft.com/office/drawing/2014/main" id="{00000000-0008-0000-0F00-0000B2010000}"/>
            </a:ext>
          </a:extLst>
        </xdr:cNvPr>
        <xdr:cNvSpPr txBox="1"/>
      </xdr:nvSpPr>
      <xdr:spPr>
        <a:xfrm>
          <a:off x="16357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435" name="直線コネクタ 434">
          <a:extLst>
            <a:ext uri="{FF2B5EF4-FFF2-40B4-BE49-F238E27FC236}">
              <a16:creationId xmlns:a16="http://schemas.microsoft.com/office/drawing/2014/main" id="{00000000-0008-0000-0F00-0000B3010000}"/>
            </a:ext>
          </a:extLst>
        </xdr:cNvPr>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17</xdr:rowOff>
    </xdr:from>
    <xdr:ext cx="405111" cy="259045"/>
    <xdr:sp macro="" textlink="">
      <xdr:nvSpPr>
        <xdr:cNvPr id="436" name="【一般廃棄物処理施設】&#10;有形固定資産減価償却率最大値テキスト">
          <a:extLst>
            <a:ext uri="{FF2B5EF4-FFF2-40B4-BE49-F238E27FC236}">
              <a16:creationId xmlns:a16="http://schemas.microsoft.com/office/drawing/2014/main" id="{00000000-0008-0000-0F00-0000B4010000}"/>
            </a:ext>
          </a:extLst>
        </xdr:cNvPr>
        <xdr:cNvSpPr txBox="1"/>
      </xdr:nvSpPr>
      <xdr:spPr>
        <a:xfrm>
          <a:off x="16357600" y="548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53340</xdr:rowOff>
    </xdr:from>
    <xdr:to>
      <xdr:col>86</xdr:col>
      <xdr:colOff>25400</xdr:colOff>
      <xdr:row>33</xdr:row>
      <xdr:rowOff>53340</xdr:rowOff>
    </xdr:to>
    <xdr:cxnSp macro="">
      <xdr:nvCxnSpPr>
        <xdr:cNvPr id="437" name="直線コネクタ 436">
          <a:extLst>
            <a:ext uri="{FF2B5EF4-FFF2-40B4-BE49-F238E27FC236}">
              <a16:creationId xmlns:a16="http://schemas.microsoft.com/office/drawing/2014/main" id="{00000000-0008-0000-0F00-0000B5010000}"/>
            </a:ext>
          </a:extLst>
        </xdr:cNvPr>
        <xdr:cNvCxnSpPr/>
      </xdr:nvCxnSpPr>
      <xdr:spPr>
        <a:xfrm>
          <a:off x="16230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170705</xdr:rowOff>
    </xdr:from>
    <xdr:ext cx="405111" cy="259045"/>
    <xdr:sp macro="" textlink="">
      <xdr:nvSpPr>
        <xdr:cNvPr id="438" name="【一般廃棄物処理施設】&#10;有形固定資産減価償却率平均値テキスト">
          <a:extLst>
            <a:ext uri="{FF2B5EF4-FFF2-40B4-BE49-F238E27FC236}">
              <a16:creationId xmlns:a16="http://schemas.microsoft.com/office/drawing/2014/main" id="{00000000-0008-0000-0F00-0000B6010000}"/>
            </a:ext>
          </a:extLst>
        </xdr:cNvPr>
        <xdr:cNvSpPr txBox="1"/>
      </xdr:nvSpPr>
      <xdr:spPr>
        <a:xfrm>
          <a:off x="16357600" y="6342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20828</xdr:rowOff>
    </xdr:from>
    <xdr:to>
      <xdr:col>85</xdr:col>
      <xdr:colOff>177800</xdr:colOff>
      <xdr:row>37</xdr:row>
      <xdr:rowOff>122428</xdr:rowOff>
    </xdr:to>
    <xdr:sp macro="" textlink="">
      <xdr:nvSpPr>
        <xdr:cNvPr id="439" name="フローチャート: 判断 438">
          <a:extLst>
            <a:ext uri="{FF2B5EF4-FFF2-40B4-BE49-F238E27FC236}">
              <a16:creationId xmlns:a16="http://schemas.microsoft.com/office/drawing/2014/main" id="{00000000-0008-0000-0F00-0000B7010000}"/>
            </a:ext>
          </a:extLst>
        </xdr:cNvPr>
        <xdr:cNvSpPr/>
      </xdr:nvSpPr>
      <xdr:spPr>
        <a:xfrm>
          <a:off x="16268700" y="636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130556</xdr:rowOff>
    </xdr:from>
    <xdr:to>
      <xdr:col>81</xdr:col>
      <xdr:colOff>101600</xdr:colOff>
      <xdr:row>37</xdr:row>
      <xdr:rowOff>60706</xdr:rowOff>
    </xdr:to>
    <xdr:sp macro="" textlink="">
      <xdr:nvSpPr>
        <xdr:cNvPr id="440" name="フローチャート: 判断 439">
          <a:extLst>
            <a:ext uri="{FF2B5EF4-FFF2-40B4-BE49-F238E27FC236}">
              <a16:creationId xmlns:a16="http://schemas.microsoft.com/office/drawing/2014/main" id="{00000000-0008-0000-0F00-0000B8010000}"/>
            </a:ext>
          </a:extLst>
        </xdr:cNvPr>
        <xdr:cNvSpPr/>
      </xdr:nvSpPr>
      <xdr:spPr>
        <a:xfrm>
          <a:off x="15430500" y="630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13970</xdr:rowOff>
    </xdr:from>
    <xdr:to>
      <xdr:col>76</xdr:col>
      <xdr:colOff>165100</xdr:colOff>
      <xdr:row>36</xdr:row>
      <xdr:rowOff>115570</xdr:rowOff>
    </xdr:to>
    <xdr:sp macro="" textlink="">
      <xdr:nvSpPr>
        <xdr:cNvPr id="441" name="フローチャート: 判断 440">
          <a:extLst>
            <a:ext uri="{FF2B5EF4-FFF2-40B4-BE49-F238E27FC236}">
              <a16:creationId xmlns:a16="http://schemas.microsoft.com/office/drawing/2014/main" id="{00000000-0008-0000-0F00-0000B9010000}"/>
            </a:ext>
          </a:extLst>
        </xdr:cNvPr>
        <xdr:cNvSpPr/>
      </xdr:nvSpPr>
      <xdr:spPr>
        <a:xfrm>
          <a:off x="14541500" y="618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135128</xdr:rowOff>
    </xdr:from>
    <xdr:to>
      <xdr:col>72</xdr:col>
      <xdr:colOff>38100</xdr:colOff>
      <xdr:row>36</xdr:row>
      <xdr:rowOff>65278</xdr:rowOff>
    </xdr:to>
    <xdr:sp macro="" textlink="">
      <xdr:nvSpPr>
        <xdr:cNvPr id="442" name="フローチャート: 判断 441">
          <a:extLst>
            <a:ext uri="{FF2B5EF4-FFF2-40B4-BE49-F238E27FC236}">
              <a16:creationId xmlns:a16="http://schemas.microsoft.com/office/drawing/2014/main" id="{00000000-0008-0000-0F00-0000BA010000}"/>
            </a:ext>
          </a:extLst>
        </xdr:cNvPr>
        <xdr:cNvSpPr/>
      </xdr:nvSpPr>
      <xdr:spPr>
        <a:xfrm>
          <a:off x="13652500" y="613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87122</xdr:rowOff>
    </xdr:from>
    <xdr:to>
      <xdr:col>67</xdr:col>
      <xdr:colOff>101600</xdr:colOff>
      <xdr:row>36</xdr:row>
      <xdr:rowOff>17272</xdr:rowOff>
    </xdr:to>
    <xdr:sp macro="" textlink="">
      <xdr:nvSpPr>
        <xdr:cNvPr id="443" name="フローチャート: 判断 442">
          <a:extLst>
            <a:ext uri="{FF2B5EF4-FFF2-40B4-BE49-F238E27FC236}">
              <a16:creationId xmlns:a16="http://schemas.microsoft.com/office/drawing/2014/main" id="{00000000-0008-0000-0F00-0000BB010000}"/>
            </a:ext>
          </a:extLst>
        </xdr:cNvPr>
        <xdr:cNvSpPr/>
      </xdr:nvSpPr>
      <xdr:spPr>
        <a:xfrm>
          <a:off x="12763500" y="608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75692</xdr:rowOff>
    </xdr:from>
    <xdr:to>
      <xdr:col>81</xdr:col>
      <xdr:colOff>101600</xdr:colOff>
      <xdr:row>40</xdr:row>
      <xdr:rowOff>5842</xdr:rowOff>
    </xdr:to>
    <xdr:sp macro="" textlink="">
      <xdr:nvSpPr>
        <xdr:cNvPr id="449" name="楕円 448">
          <a:extLst>
            <a:ext uri="{FF2B5EF4-FFF2-40B4-BE49-F238E27FC236}">
              <a16:creationId xmlns:a16="http://schemas.microsoft.com/office/drawing/2014/main" id="{00000000-0008-0000-0F00-0000C1010000}"/>
            </a:ext>
          </a:extLst>
        </xdr:cNvPr>
        <xdr:cNvSpPr/>
      </xdr:nvSpPr>
      <xdr:spPr>
        <a:xfrm>
          <a:off x="15430500" y="676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73406</xdr:rowOff>
    </xdr:from>
    <xdr:to>
      <xdr:col>72</xdr:col>
      <xdr:colOff>38100</xdr:colOff>
      <xdr:row>40</xdr:row>
      <xdr:rowOff>3556</xdr:rowOff>
    </xdr:to>
    <xdr:sp macro="" textlink="">
      <xdr:nvSpPr>
        <xdr:cNvPr id="450" name="楕円 449">
          <a:extLst>
            <a:ext uri="{FF2B5EF4-FFF2-40B4-BE49-F238E27FC236}">
              <a16:creationId xmlns:a16="http://schemas.microsoft.com/office/drawing/2014/main" id="{00000000-0008-0000-0F00-0000C2010000}"/>
            </a:ext>
          </a:extLst>
        </xdr:cNvPr>
        <xdr:cNvSpPr/>
      </xdr:nvSpPr>
      <xdr:spPr>
        <a:xfrm>
          <a:off x="13652500" y="675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77233</xdr:rowOff>
    </xdr:from>
    <xdr:ext cx="405111" cy="259045"/>
    <xdr:sp macro="" textlink="">
      <xdr:nvSpPr>
        <xdr:cNvPr id="451" name="n_1aveValue【一般廃棄物処理施設】&#10;有形固定資産減価償却率">
          <a:extLst>
            <a:ext uri="{FF2B5EF4-FFF2-40B4-BE49-F238E27FC236}">
              <a16:creationId xmlns:a16="http://schemas.microsoft.com/office/drawing/2014/main" id="{00000000-0008-0000-0F00-0000C3010000}"/>
            </a:ext>
          </a:extLst>
        </xdr:cNvPr>
        <xdr:cNvSpPr txBox="1"/>
      </xdr:nvSpPr>
      <xdr:spPr>
        <a:xfrm>
          <a:off x="15266044" y="607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132097</xdr:rowOff>
    </xdr:from>
    <xdr:ext cx="405111" cy="259045"/>
    <xdr:sp macro="" textlink="">
      <xdr:nvSpPr>
        <xdr:cNvPr id="452" name="n_2aveValue【一般廃棄物処理施設】&#10;有形固定資産減価償却率">
          <a:extLst>
            <a:ext uri="{FF2B5EF4-FFF2-40B4-BE49-F238E27FC236}">
              <a16:creationId xmlns:a16="http://schemas.microsoft.com/office/drawing/2014/main" id="{00000000-0008-0000-0F00-0000C4010000}"/>
            </a:ext>
          </a:extLst>
        </xdr:cNvPr>
        <xdr:cNvSpPr txBox="1"/>
      </xdr:nvSpPr>
      <xdr:spPr>
        <a:xfrm>
          <a:off x="14389744" y="59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81805</xdr:rowOff>
    </xdr:from>
    <xdr:ext cx="405111" cy="259045"/>
    <xdr:sp macro="" textlink="">
      <xdr:nvSpPr>
        <xdr:cNvPr id="453" name="n_3aveValue【一般廃棄物処理施設】&#10;有形固定資産減価償却率">
          <a:extLst>
            <a:ext uri="{FF2B5EF4-FFF2-40B4-BE49-F238E27FC236}">
              <a16:creationId xmlns:a16="http://schemas.microsoft.com/office/drawing/2014/main" id="{00000000-0008-0000-0F00-0000C5010000}"/>
            </a:ext>
          </a:extLst>
        </xdr:cNvPr>
        <xdr:cNvSpPr txBox="1"/>
      </xdr:nvSpPr>
      <xdr:spPr>
        <a:xfrm>
          <a:off x="13500744" y="591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33799</xdr:rowOff>
    </xdr:from>
    <xdr:ext cx="405111" cy="259045"/>
    <xdr:sp macro="" textlink="">
      <xdr:nvSpPr>
        <xdr:cNvPr id="454" name="n_4aveValue【一般廃棄物処理施設】&#10;有形固定資産減価償却率">
          <a:extLst>
            <a:ext uri="{FF2B5EF4-FFF2-40B4-BE49-F238E27FC236}">
              <a16:creationId xmlns:a16="http://schemas.microsoft.com/office/drawing/2014/main" id="{00000000-0008-0000-0F00-0000C6010000}"/>
            </a:ext>
          </a:extLst>
        </xdr:cNvPr>
        <xdr:cNvSpPr txBox="1"/>
      </xdr:nvSpPr>
      <xdr:spPr>
        <a:xfrm>
          <a:off x="12611744" y="586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168419</xdr:rowOff>
    </xdr:from>
    <xdr:ext cx="405111" cy="259045"/>
    <xdr:sp macro="" textlink="">
      <xdr:nvSpPr>
        <xdr:cNvPr id="455" name="n_1mainValue【一般廃棄物処理施設】&#10;有形固定資産減価償却率">
          <a:extLst>
            <a:ext uri="{FF2B5EF4-FFF2-40B4-BE49-F238E27FC236}">
              <a16:creationId xmlns:a16="http://schemas.microsoft.com/office/drawing/2014/main" id="{00000000-0008-0000-0F00-0000C7010000}"/>
            </a:ext>
          </a:extLst>
        </xdr:cNvPr>
        <xdr:cNvSpPr txBox="1"/>
      </xdr:nvSpPr>
      <xdr:spPr>
        <a:xfrm>
          <a:off x="15266044" y="6854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166133</xdr:rowOff>
    </xdr:from>
    <xdr:ext cx="405111" cy="259045"/>
    <xdr:sp macro="" textlink="">
      <xdr:nvSpPr>
        <xdr:cNvPr id="456" name="n_3mainValue【一般廃棄物処理施設】&#10;有形固定資産減価償却率">
          <a:extLst>
            <a:ext uri="{FF2B5EF4-FFF2-40B4-BE49-F238E27FC236}">
              <a16:creationId xmlns:a16="http://schemas.microsoft.com/office/drawing/2014/main" id="{00000000-0008-0000-0F00-0000C8010000}"/>
            </a:ext>
          </a:extLst>
        </xdr:cNvPr>
        <xdr:cNvSpPr txBox="1"/>
      </xdr:nvSpPr>
      <xdr:spPr>
        <a:xfrm>
          <a:off x="13500744" y="6852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a:extLst>
            <a:ext uri="{FF2B5EF4-FFF2-40B4-BE49-F238E27FC236}">
              <a16:creationId xmlns:a16="http://schemas.microsoft.com/office/drawing/2014/main" id="{00000000-0008-0000-0F00-0000C9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a:extLst>
            <a:ext uri="{FF2B5EF4-FFF2-40B4-BE49-F238E27FC236}">
              <a16:creationId xmlns:a16="http://schemas.microsoft.com/office/drawing/2014/main" id="{00000000-0008-0000-0F00-0000CA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a:extLst>
            <a:ext uri="{FF2B5EF4-FFF2-40B4-BE49-F238E27FC236}">
              <a16:creationId xmlns:a16="http://schemas.microsoft.com/office/drawing/2014/main" id="{00000000-0008-0000-0F00-0000CB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a:extLst>
            <a:ext uri="{FF2B5EF4-FFF2-40B4-BE49-F238E27FC236}">
              <a16:creationId xmlns:a16="http://schemas.microsoft.com/office/drawing/2014/main" id="{00000000-0008-0000-0F00-0000CC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a:extLst>
            <a:ext uri="{FF2B5EF4-FFF2-40B4-BE49-F238E27FC236}">
              <a16:creationId xmlns:a16="http://schemas.microsoft.com/office/drawing/2014/main" id="{00000000-0008-0000-0F00-0000CD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a:extLst>
            <a:ext uri="{FF2B5EF4-FFF2-40B4-BE49-F238E27FC236}">
              <a16:creationId xmlns:a16="http://schemas.microsoft.com/office/drawing/2014/main" id="{00000000-0008-0000-0F00-0000CE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a:extLst>
            <a:ext uri="{FF2B5EF4-FFF2-40B4-BE49-F238E27FC236}">
              <a16:creationId xmlns:a16="http://schemas.microsoft.com/office/drawing/2014/main" id="{00000000-0008-0000-0F00-0000CF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a:extLst>
            <a:ext uri="{FF2B5EF4-FFF2-40B4-BE49-F238E27FC236}">
              <a16:creationId xmlns:a16="http://schemas.microsoft.com/office/drawing/2014/main" id="{00000000-0008-0000-0F00-0000D0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7" name="直線コネクタ 466">
          <a:extLst>
            <a:ext uri="{FF2B5EF4-FFF2-40B4-BE49-F238E27FC236}">
              <a16:creationId xmlns:a16="http://schemas.microsoft.com/office/drawing/2014/main" id="{00000000-0008-0000-0F00-0000D3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9" name="直線コネクタ 468">
          <a:extLst>
            <a:ext uri="{FF2B5EF4-FFF2-40B4-BE49-F238E27FC236}">
              <a16:creationId xmlns:a16="http://schemas.microsoft.com/office/drawing/2014/main" id="{00000000-0008-0000-0F00-0000D5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一般廃棄物処理施設】&#10;一人当たり有形固定資産（償却資産）額グラフ枠">
          <a:extLst>
            <a:ext uri="{FF2B5EF4-FFF2-40B4-BE49-F238E27FC236}">
              <a16:creationId xmlns:a16="http://schemas.microsoft.com/office/drawing/2014/main" id="{00000000-0008-0000-0F00-0000DD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106421</xdr:rowOff>
    </xdr:from>
    <xdr:to>
      <xdr:col>116</xdr:col>
      <xdr:colOff>62864</xdr:colOff>
      <xdr:row>41</xdr:row>
      <xdr:rowOff>125989</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flipV="1">
          <a:off x="22160864" y="5935721"/>
          <a:ext cx="0" cy="1219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129816</xdr:rowOff>
    </xdr:from>
    <xdr:ext cx="469744" cy="259045"/>
    <xdr:sp macro="" textlink="">
      <xdr:nvSpPr>
        <xdr:cNvPr id="479" name="【一般廃棄物処理施設】&#10;一人当たり有形固定資産（償却資産）額最小値テキスト">
          <a:extLst>
            <a:ext uri="{FF2B5EF4-FFF2-40B4-BE49-F238E27FC236}">
              <a16:creationId xmlns:a16="http://schemas.microsoft.com/office/drawing/2014/main" id="{00000000-0008-0000-0F00-0000DF010000}"/>
            </a:ext>
          </a:extLst>
        </xdr:cNvPr>
        <xdr:cNvSpPr txBox="1"/>
      </xdr:nvSpPr>
      <xdr:spPr>
        <a:xfrm>
          <a:off x="22199600" y="71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125989</xdr:rowOff>
    </xdr:from>
    <xdr:to>
      <xdr:col>116</xdr:col>
      <xdr:colOff>152400</xdr:colOff>
      <xdr:row>41</xdr:row>
      <xdr:rowOff>125989</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a:off x="22072600" y="7155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53098</xdr:rowOff>
    </xdr:from>
    <xdr:ext cx="599010" cy="259045"/>
    <xdr:sp macro="" textlink="">
      <xdr:nvSpPr>
        <xdr:cNvPr id="481" name="【一般廃棄物処理施設】&#10;一人当たり有形固定資産（償却資産）額最大値テキスト">
          <a:extLst>
            <a:ext uri="{FF2B5EF4-FFF2-40B4-BE49-F238E27FC236}">
              <a16:creationId xmlns:a16="http://schemas.microsoft.com/office/drawing/2014/main" id="{00000000-0008-0000-0F00-0000E1010000}"/>
            </a:ext>
          </a:extLst>
        </xdr:cNvPr>
        <xdr:cNvSpPr txBox="1"/>
      </xdr:nvSpPr>
      <xdr:spPr>
        <a:xfrm>
          <a:off x="22199600" y="571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106421</xdr:rowOff>
    </xdr:from>
    <xdr:to>
      <xdr:col>116</xdr:col>
      <xdr:colOff>152400</xdr:colOff>
      <xdr:row>34</xdr:row>
      <xdr:rowOff>106421</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a:off x="22072600" y="593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60996</xdr:rowOff>
    </xdr:from>
    <xdr:ext cx="599010" cy="259045"/>
    <xdr:sp macro="" textlink="">
      <xdr:nvSpPr>
        <xdr:cNvPr id="483" name="【一般廃棄物処理施設】&#10;一人当たり有形固定資産（償却資産）額平均値テキスト">
          <a:extLst>
            <a:ext uri="{FF2B5EF4-FFF2-40B4-BE49-F238E27FC236}">
              <a16:creationId xmlns:a16="http://schemas.microsoft.com/office/drawing/2014/main" id="{00000000-0008-0000-0F00-0000E3010000}"/>
            </a:ext>
          </a:extLst>
        </xdr:cNvPr>
        <xdr:cNvSpPr txBox="1"/>
      </xdr:nvSpPr>
      <xdr:spPr>
        <a:xfrm>
          <a:off x="22199600" y="65760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82569</xdr:rowOff>
    </xdr:from>
    <xdr:to>
      <xdr:col>116</xdr:col>
      <xdr:colOff>114300</xdr:colOff>
      <xdr:row>39</xdr:row>
      <xdr:rowOff>12719</xdr:rowOff>
    </xdr:to>
    <xdr:sp macro="" textlink="">
      <xdr:nvSpPr>
        <xdr:cNvPr id="484" name="フローチャート: 判断 483">
          <a:extLst>
            <a:ext uri="{FF2B5EF4-FFF2-40B4-BE49-F238E27FC236}">
              <a16:creationId xmlns:a16="http://schemas.microsoft.com/office/drawing/2014/main" id="{00000000-0008-0000-0F00-0000E4010000}"/>
            </a:ext>
          </a:extLst>
        </xdr:cNvPr>
        <xdr:cNvSpPr/>
      </xdr:nvSpPr>
      <xdr:spPr>
        <a:xfrm>
          <a:off x="22110700" y="6597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144395</xdr:rowOff>
    </xdr:from>
    <xdr:to>
      <xdr:col>112</xdr:col>
      <xdr:colOff>38100</xdr:colOff>
      <xdr:row>39</xdr:row>
      <xdr:rowOff>74545</xdr:rowOff>
    </xdr:to>
    <xdr:sp macro="" textlink="">
      <xdr:nvSpPr>
        <xdr:cNvPr id="485" name="フローチャート: 判断 484">
          <a:extLst>
            <a:ext uri="{FF2B5EF4-FFF2-40B4-BE49-F238E27FC236}">
              <a16:creationId xmlns:a16="http://schemas.microsoft.com/office/drawing/2014/main" id="{00000000-0008-0000-0F00-0000E5010000}"/>
            </a:ext>
          </a:extLst>
        </xdr:cNvPr>
        <xdr:cNvSpPr/>
      </xdr:nvSpPr>
      <xdr:spPr>
        <a:xfrm>
          <a:off x="21272500" y="665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156644</xdr:rowOff>
    </xdr:from>
    <xdr:to>
      <xdr:col>107</xdr:col>
      <xdr:colOff>101600</xdr:colOff>
      <xdr:row>39</xdr:row>
      <xdr:rowOff>86794</xdr:rowOff>
    </xdr:to>
    <xdr:sp macro="" textlink="">
      <xdr:nvSpPr>
        <xdr:cNvPr id="486" name="フローチャート: 判断 485">
          <a:extLst>
            <a:ext uri="{FF2B5EF4-FFF2-40B4-BE49-F238E27FC236}">
              <a16:creationId xmlns:a16="http://schemas.microsoft.com/office/drawing/2014/main" id="{00000000-0008-0000-0F00-0000E6010000}"/>
            </a:ext>
          </a:extLst>
        </xdr:cNvPr>
        <xdr:cNvSpPr/>
      </xdr:nvSpPr>
      <xdr:spPr>
        <a:xfrm>
          <a:off x="20383500" y="66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169149</xdr:rowOff>
    </xdr:from>
    <xdr:to>
      <xdr:col>102</xdr:col>
      <xdr:colOff>165100</xdr:colOff>
      <xdr:row>39</xdr:row>
      <xdr:rowOff>99299</xdr:rowOff>
    </xdr:to>
    <xdr:sp macro="" textlink="">
      <xdr:nvSpPr>
        <xdr:cNvPr id="487" name="フローチャート: 判断 486">
          <a:extLst>
            <a:ext uri="{FF2B5EF4-FFF2-40B4-BE49-F238E27FC236}">
              <a16:creationId xmlns:a16="http://schemas.microsoft.com/office/drawing/2014/main" id="{00000000-0008-0000-0F00-0000E7010000}"/>
            </a:ext>
          </a:extLst>
        </xdr:cNvPr>
        <xdr:cNvSpPr/>
      </xdr:nvSpPr>
      <xdr:spPr>
        <a:xfrm>
          <a:off x="19494500" y="668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159241</xdr:rowOff>
    </xdr:from>
    <xdr:to>
      <xdr:col>98</xdr:col>
      <xdr:colOff>38100</xdr:colOff>
      <xdr:row>39</xdr:row>
      <xdr:rowOff>89391</xdr:rowOff>
    </xdr:to>
    <xdr:sp macro="" textlink="">
      <xdr:nvSpPr>
        <xdr:cNvPr id="488" name="フローチャート: 判断 487">
          <a:extLst>
            <a:ext uri="{FF2B5EF4-FFF2-40B4-BE49-F238E27FC236}">
              <a16:creationId xmlns:a16="http://schemas.microsoft.com/office/drawing/2014/main" id="{00000000-0008-0000-0F00-0000E8010000}"/>
            </a:ext>
          </a:extLst>
        </xdr:cNvPr>
        <xdr:cNvSpPr/>
      </xdr:nvSpPr>
      <xdr:spPr>
        <a:xfrm>
          <a:off x="18605500" y="667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F00-0000E9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F00-0000EA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F00-0000EB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F00-0000EC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00000000-0008-0000-0F00-0000ED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82116</xdr:rowOff>
    </xdr:from>
    <xdr:to>
      <xdr:col>112</xdr:col>
      <xdr:colOff>38100</xdr:colOff>
      <xdr:row>42</xdr:row>
      <xdr:rowOff>12266</xdr:rowOff>
    </xdr:to>
    <xdr:sp macro="" textlink="">
      <xdr:nvSpPr>
        <xdr:cNvPr id="494" name="楕円 493">
          <a:extLst>
            <a:ext uri="{FF2B5EF4-FFF2-40B4-BE49-F238E27FC236}">
              <a16:creationId xmlns:a16="http://schemas.microsoft.com/office/drawing/2014/main" id="{00000000-0008-0000-0F00-0000EE010000}"/>
            </a:ext>
          </a:extLst>
        </xdr:cNvPr>
        <xdr:cNvSpPr/>
      </xdr:nvSpPr>
      <xdr:spPr>
        <a:xfrm>
          <a:off x="21272500" y="711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158066</xdr:rowOff>
    </xdr:from>
    <xdr:to>
      <xdr:col>102</xdr:col>
      <xdr:colOff>165100</xdr:colOff>
      <xdr:row>41</xdr:row>
      <xdr:rowOff>88216</xdr:rowOff>
    </xdr:to>
    <xdr:sp macro="" textlink="">
      <xdr:nvSpPr>
        <xdr:cNvPr id="495" name="楕円 494">
          <a:extLst>
            <a:ext uri="{FF2B5EF4-FFF2-40B4-BE49-F238E27FC236}">
              <a16:creationId xmlns:a16="http://schemas.microsoft.com/office/drawing/2014/main" id="{00000000-0008-0000-0F00-0000EF010000}"/>
            </a:ext>
          </a:extLst>
        </xdr:cNvPr>
        <xdr:cNvSpPr/>
      </xdr:nvSpPr>
      <xdr:spPr>
        <a:xfrm>
          <a:off x="19494500" y="701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91072</xdr:rowOff>
    </xdr:from>
    <xdr:ext cx="534377" cy="259045"/>
    <xdr:sp macro="" textlink="">
      <xdr:nvSpPr>
        <xdr:cNvPr id="496" name="n_1aveValue【一般廃棄物処理施設】&#10;一人当たり有形固定資産（償却資産）額">
          <a:extLst>
            <a:ext uri="{FF2B5EF4-FFF2-40B4-BE49-F238E27FC236}">
              <a16:creationId xmlns:a16="http://schemas.microsoft.com/office/drawing/2014/main" id="{00000000-0008-0000-0F00-0000F0010000}"/>
            </a:ext>
          </a:extLst>
        </xdr:cNvPr>
        <xdr:cNvSpPr txBox="1"/>
      </xdr:nvSpPr>
      <xdr:spPr>
        <a:xfrm>
          <a:off x="21043411" y="643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103321</xdr:rowOff>
    </xdr:from>
    <xdr:ext cx="534377" cy="259045"/>
    <xdr:sp macro="" textlink="">
      <xdr:nvSpPr>
        <xdr:cNvPr id="497" name="n_2aveValue【一般廃棄物処理施設】&#10;一人当たり有形固定資産（償却資産）額">
          <a:extLst>
            <a:ext uri="{FF2B5EF4-FFF2-40B4-BE49-F238E27FC236}">
              <a16:creationId xmlns:a16="http://schemas.microsoft.com/office/drawing/2014/main" id="{00000000-0008-0000-0F00-0000F1010000}"/>
            </a:ext>
          </a:extLst>
        </xdr:cNvPr>
        <xdr:cNvSpPr txBox="1"/>
      </xdr:nvSpPr>
      <xdr:spPr>
        <a:xfrm>
          <a:off x="20167111" y="644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115825</xdr:rowOff>
    </xdr:from>
    <xdr:ext cx="534377" cy="259045"/>
    <xdr:sp macro="" textlink="">
      <xdr:nvSpPr>
        <xdr:cNvPr id="498" name="n_3aveValue【一般廃棄物処理施設】&#10;一人当たり有形固定資産（償却資産）額">
          <a:extLst>
            <a:ext uri="{FF2B5EF4-FFF2-40B4-BE49-F238E27FC236}">
              <a16:creationId xmlns:a16="http://schemas.microsoft.com/office/drawing/2014/main" id="{00000000-0008-0000-0F00-0000F2010000}"/>
            </a:ext>
          </a:extLst>
        </xdr:cNvPr>
        <xdr:cNvSpPr txBox="1"/>
      </xdr:nvSpPr>
      <xdr:spPr>
        <a:xfrm>
          <a:off x="19278111" y="645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105918</xdr:rowOff>
    </xdr:from>
    <xdr:ext cx="534377" cy="259045"/>
    <xdr:sp macro="" textlink="">
      <xdr:nvSpPr>
        <xdr:cNvPr id="499" name="n_4aveValue【一般廃棄物処理施設】&#10;一人当たり有形固定資産（償却資産）額">
          <a:extLst>
            <a:ext uri="{FF2B5EF4-FFF2-40B4-BE49-F238E27FC236}">
              <a16:creationId xmlns:a16="http://schemas.microsoft.com/office/drawing/2014/main" id="{00000000-0008-0000-0F00-0000F3010000}"/>
            </a:ext>
          </a:extLst>
        </xdr:cNvPr>
        <xdr:cNvSpPr txBox="1"/>
      </xdr:nvSpPr>
      <xdr:spPr>
        <a:xfrm>
          <a:off x="18389111" y="644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111</xdr:col>
      <xdr:colOff>8133</xdr:colOff>
      <xdr:row>42</xdr:row>
      <xdr:rowOff>3393</xdr:rowOff>
    </xdr:from>
    <xdr:ext cx="313932" cy="259045"/>
    <xdr:sp macro="" textlink="">
      <xdr:nvSpPr>
        <xdr:cNvPr id="500" name="n_1mainValue【一般廃棄物処理施設】&#10;一人当たり有形固定資産（償却資産）額">
          <a:extLst>
            <a:ext uri="{FF2B5EF4-FFF2-40B4-BE49-F238E27FC236}">
              <a16:creationId xmlns:a16="http://schemas.microsoft.com/office/drawing/2014/main" id="{00000000-0008-0000-0F00-0000F4010000}"/>
            </a:ext>
          </a:extLst>
        </xdr:cNvPr>
        <xdr:cNvSpPr txBox="1"/>
      </xdr:nvSpPr>
      <xdr:spPr>
        <a:xfrm>
          <a:off x="21153633" y="7204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79343</xdr:rowOff>
    </xdr:from>
    <xdr:ext cx="534377" cy="259045"/>
    <xdr:sp macro="" textlink="">
      <xdr:nvSpPr>
        <xdr:cNvPr id="501" name="n_3mainValue【一般廃棄物処理施設】&#10;一人当たり有形固定資産（償却資産）額">
          <a:extLst>
            <a:ext uri="{FF2B5EF4-FFF2-40B4-BE49-F238E27FC236}">
              <a16:creationId xmlns:a16="http://schemas.microsoft.com/office/drawing/2014/main" id="{00000000-0008-0000-0F00-0000F5010000}"/>
            </a:ext>
          </a:extLst>
        </xdr:cNvPr>
        <xdr:cNvSpPr txBox="1"/>
      </xdr:nvSpPr>
      <xdr:spPr>
        <a:xfrm>
          <a:off x="19278111" y="710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a:extLst>
            <a:ext uri="{FF2B5EF4-FFF2-40B4-BE49-F238E27FC236}">
              <a16:creationId xmlns:a16="http://schemas.microsoft.com/office/drawing/2014/main" id="{00000000-0008-0000-0F00-0000F7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a:extLst>
            <a:ext uri="{FF2B5EF4-FFF2-40B4-BE49-F238E27FC236}">
              <a16:creationId xmlns:a16="http://schemas.microsoft.com/office/drawing/2014/main" id="{00000000-0008-0000-0F00-0000F8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a:extLst>
            <a:ext uri="{FF2B5EF4-FFF2-40B4-BE49-F238E27FC236}">
              <a16:creationId xmlns:a16="http://schemas.microsoft.com/office/drawing/2014/main" id="{00000000-0008-0000-0F00-0000F9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a:extLst>
            <a:ext uri="{FF2B5EF4-FFF2-40B4-BE49-F238E27FC236}">
              <a16:creationId xmlns:a16="http://schemas.microsoft.com/office/drawing/2014/main" id="{00000000-0008-0000-0F00-0000FA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a:extLst>
            <a:ext uri="{FF2B5EF4-FFF2-40B4-BE49-F238E27FC236}">
              <a16:creationId xmlns:a16="http://schemas.microsoft.com/office/drawing/2014/main" id="{00000000-0008-0000-0F00-0000FB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a:extLst>
            <a:ext uri="{FF2B5EF4-FFF2-40B4-BE49-F238E27FC236}">
              <a16:creationId xmlns:a16="http://schemas.microsoft.com/office/drawing/2014/main" id="{00000000-0008-0000-0F00-0000FC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a:extLst>
            <a:ext uri="{FF2B5EF4-FFF2-40B4-BE49-F238E27FC236}">
              <a16:creationId xmlns:a16="http://schemas.microsoft.com/office/drawing/2014/main" id="{00000000-0008-0000-0F00-0000FD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a:extLst>
            <a:ext uri="{FF2B5EF4-FFF2-40B4-BE49-F238E27FC236}">
              <a16:creationId xmlns:a16="http://schemas.microsoft.com/office/drawing/2014/main" id="{00000000-0008-0000-0F00-0000FE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2" name="テキスト ボックス 511">
          <a:extLst>
            <a:ext uri="{FF2B5EF4-FFF2-40B4-BE49-F238E27FC236}">
              <a16:creationId xmlns:a16="http://schemas.microsoft.com/office/drawing/2014/main" id="{00000000-0008-0000-0F00-000000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14" name="テキスト ボックス 513">
          <a:extLst>
            <a:ext uri="{FF2B5EF4-FFF2-40B4-BE49-F238E27FC236}">
              <a16:creationId xmlns:a16="http://schemas.microsoft.com/office/drawing/2014/main" id="{00000000-0008-0000-0F00-000002020000}"/>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0" name="テキスト ボックス 519">
          <a:extLst>
            <a:ext uri="{FF2B5EF4-FFF2-40B4-BE49-F238E27FC236}">
              <a16:creationId xmlns:a16="http://schemas.microsoft.com/office/drawing/2014/main" id="{00000000-0008-0000-0F00-000008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3" name="【保健センター・保健所】&#10;有形固定資産減価償却率グラフ枠">
          <a:extLst>
            <a:ext uri="{FF2B5EF4-FFF2-40B4-BE49-F238E27FC236}">
              <a16:creationId xmlns:a16="http://schemas.microsoft.com/office/drawing/2014/main" id="{00000000-0008-0000-0F00-00000B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112014</xdr:rowOff>
    </xdr:from>
    <xdr:to>
      <xdr:col>85</xdr:col>
      <xdr:colOff>126364</xdr:colOff>
      <xdr:row>64</xdr:row>
      <xdr:rowOff>0</xdr:rowOff>
    </xdr:to>
    <xdr:cxnSp macro="">
      <xdr:nvCxnSpPr>
        <xdr:cNvPr id="524" name="直線コネクタ 523">
          <a:extLst>
            <a:ext uri="{FF2B5EF4-FFF2-40B4-BE49-F238E27FC236}">
              <a16:creationId xmlns:a16="http://schemas.microsoft.com/office/drawing/2014/main" id="{00000000-0008-0000-0F00-00000C020000}"/>
            </a:ext>
          </a:extLst>
        </xdr:cNvPr>
        <xdr:cNvCxnSpPr/>
      </xdr:nvCxnSpPr>
      <xdr:spPr>
        <a:xfrm flipV="1">
          <a:off x="16318864" y="9541764"/>
          <a:ext cx="0"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69744" cy="259045"/>
    <xdr:sp macro="" textlink="">
      <xdr:nvSpPr>
        <xdr:cNvPr id="525" name="【保健センター・保健所】&#10;有形固定資産減価償却率最小値テキスト">
          <a:extLst>
            <a:ext uri="{FF2B5EF4-FFF2-40B4-BE49-F238E27FC236}">
              <a16:creationId xmlns:a16="http://schemas.microsoft.com/office/drawing/2014/main" id="{00000000-0008-0000-0F00-00000D020000}"/>
            </a:ext>
          </a:extLst>
        </xdr:cNvPr>
        <xdr:cNvSpPr txBox="1"/>
      </xdr:nvSpPr>
      <xdr:spPr>
        <a:xfrm>
          <a:off x="16357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526" name="直線コネクタ 525">
          <a:extLst>
            <a:ext uri="{FF2B5EF4-FFF2-40B4-BE49-F238E27FC236}">
              <a16:creationId xmlns:a16="http://schemas.microsoft.com/office/drawing/2014/main" id="{00000000-0008-0000-0F00-00000E020000}"/>
            </a:ext>
          </a:extLst>
        </xdr:cNvPr>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58691</xdr:rowOff>
    </xdr:from>
    <xdr:ext cx="405111" cy="259045"/>
    <xdr:sp macro="" textlink="">
      <xdr:nvSpPr>
        <xdr:cNvPr id="527" name="【保健センター・保健所】&#10;有形固定資産減価償却率最大値テキスト">
          <a:extLst>
            <a:ext uri="{FF2B5EF4-FFF2-40B4-BE49-F238E27FC236}">
              <a16:creationId xmlns:a16="http://schemas.microsoft.com/office/drawing/2014/main" id="{00000000-0008-0000-0F00-00000F020000}"/>
            </a:ext>
          </a:extLst>
        </xdr:cNvPr>
        <xdr:cNvSpPr txBox="1"/>
      </xdr:nvSpPr>
      <xdr:spPr>
        <a:xfrm>
          <a:off x="16357600" y="9316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112014</xdr:rowOff>
    </xdr:from>
    <xdr:to>
      <xdr:col>86</xdr:col>
      <xdr:colOff>25400</xdr:colOff>
      <xdr:row>55</xdr:row>
      <xdr:rowOff>112014</xdr:rowOff>
    </xdr:to>
    <xdr:cxnSp macro="">
      <xdr:nvCxnSpPr>
        <xdr:cNvPr id="528" name="直線コネクタ 527">
          <a:extLst>
            <a:ext uri="{FF2B5EF4-FFF2-40B4-BE49-F238E27FC236}">
              <a16:creationId xmlns:a16="http://schemas.microsoft.com/office/drawing/2014/main" id="{00000000-0008-0000-0F00-000010020000}"/>
            </a:ext>
          </a:extLst>
        </xdr:cNvPr>
        <xdr:cNvCxnSpPr/>
      </xdr:nvCxnSpPr>
      <xdr:spPr>
        <a:xfrm>
          <a:off x="16230600" y="954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5351</xdr:rowOff>
    </xdr:from>
    <xdr:ext cx="405111" cy="259045"/>
    <xdr:sp macro="" textlink="">
      <xdr:nvSpPr>
        <xdr:cNvPr id="529" name="【保健センター・保健所】&#10;有形固定資産減価償却率平均値テキスト">
          <a:extLst>
            <a:ext uri="{FF2B5EF4-FFF2-40B4-BE49-F238E27FC236}">
              <a16:creationId xmlns:a16="http://schemas.microsoft.com/office/drawing/2014/main" id="{00000000-0008-0000-0F00-000011020000}"/>
            </a:ext>
          </a:extLst>
        </xdr:cNvPr>
        <xdr:cNvSpPr txBox="1"/>
      </xdr:nvSpPr>
      <xdr:spPr>
        <a:xfrm>
          <a:off x="16357600" y="97780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26924</xdr:rowOff>
    </xdr:from>
    <xdr:to>
      <xdr:col>85</xdr:col>
      <xdr:colOff>177800</xdr:colOff>
      <xdr:row>57</xdr:row>
      <xdr:rowOff>128524</xdr:rowOff>
    </xdr:to>
    <xdr:sp macro="" textlink="">
      <xdr:nvSpPr>
        <xdr:cNvPr id="530" name="フローチャート: 判断 529">
          <a:extLst>
            <a:ext uri="{FF2B5EF4-FFF2-40B4-BE49-F238E27FC236}">
              <a16:creationId xmlns:a16="http://schemas.microsoft.com/office/drawing/2014/main" id="{00000000-0008-0000-0F00-000012020000}"/>
            </a:ext>
          </a:extLst>
        </xdr:cNvPr>
        <xdr:cNvSpPr/>
      </xdr:nvSpPr>
      <xdr:spPr>
        <a:xfrm>
          <a:off x="16268700" y="979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56</xdr:row>
      <xdr:rowOff>132080</xdr:rowOff>
    </xdr:from>
    <xdr:to>
      <xdr:col>81</xdr:col>
      <xdr:colOff>101600</xdr:colOff>
      <xdr:row>57</xdr:row>
      <xdr:rowOff>62230</xdr:rowOff>
    </xdr:to>
    <xdr:sp macro="" textlink="">
      <xdr:nvSpPr>
        <xdr:cNvPr id="531" name="フローチャート: 判断 530">
          <a:extLst>
            <a:ext uri="{FF2B5EF4-FFF2-40B4-BE49-F238E27FC236}">
              <a16:creationId xmlns:a16="http://schemas.microsoft.com/office/drawing/2014/main" id="{00000000-0008-0000-0F00-000013020000}"/>
            </a:ext>
          </a:extLst>
        </xdr:cNvPr>
        <xdr:cNvSpPr/>
      </xdr:nvSpPr>
      <xdr:spPr>
        <a:xfrm>
          <a:off x="15430500" y="973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104648</xdr:rowOff>
    </xdr:from>
    <xdr:to>
      <xdr:col>76</xdr:col>
      <xdr:colOff>165100</xdr:colOff>
      <xdr:row>57</xdr:row>
      <xdr:rowOff>34798</xdr:rowOff>
    </xdr:to>
    <xdr:sp macro="" textlink="">
      <xdr:nvSpPr>
        <xdr:cNvPr id="532" name="フローチャート: 判断 531">
          <a:extLst>
            <a:ext uri="{FF2B5EF4-FFF2-40B4-BE49-F238E27FC236}">
              <a16:creationId xmlns:a16="http://schemas.microsoft.com/office/drawing/2014/main" id="{00000000-0008-0000-0F00-000014020000}"/>
            </a:ext>
          </a:extLst>
        </xdr:cNvPr>
        <xdr:cNvSpPr/>
      </xdr:nvSpPr>
      <xdr:spPr>
        <a:xfrm>
          <a:off x="14541500" y="970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70358</xdr:rowOff>
    </xdr:from>
    <xdr:to>
      <xdr:col>72</xdr:col>
      <xdr:colOff>38100</xdr:colOff>
      <xdr:row>57</xdr:row>
      <xdr:rowOff>508</xdr:rowOff>
    </xdr:to>
    <xdr:sp macro="" textlink="">
      <xdr:nvSpPr>
        <xdr:cNvPr id="533" name="フローチャート: 判断 532">
          <a:extLst>
            <a:ext uri="{FF2B5EF4-FFF2-40B4-BE49-F238E27FC236}">
              <a16:creationId xmlns:a16="http://schemas.microsoft.com/office/drawing/2014/main" id="{00000000-0008-0000-0F00-000015020000}"/>
            </a:ext>
          </a:extLst>
        </xdr:cNvPr>
        <xdr:cNvSpPr/>
      </xdr:nvSpPr>
      <xdr:spPr>
        <a:xfrm>
          <a:off x="13652500" y="967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29210</xdr:rowOff>
    </xdr:from>
    <xdr:to>
      <xdr:col>67</xdr:col>
      <xdr:colOff>101600</xdr:colOff>
      <xdr:row>56</xdr:row>
      <xdr:rowOff>130810</xdr:rowOff>
    </xdr:to>
    <xdr:sp macro="" textlink="">
      <xdr:nvSpPr>
        <xdr:cNvPr id="534" name="フローチャート: 判断 533">
          <a:extLst>
            <a:ext uri="{FF2B5EF4-FFF2-40B4-BE49-F238E27FC236}">
              <a16:creationId xmlns:a16="http://schemas.microsoft.com/office/drawing/2014/main" id="{00000000-0008-0000-0F00-000016020000}"/>
            </a:ext>
          </a:extLst>
        </xdr:cNvPr>
        <xdr:cNvSpPr/>
      </xdr:nvSpPr>
      <xdr:spPr>
        <a:xfrm>
          <a:off x="12763500" y="963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00000000-0008-0000-0F00-00001A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00000000-0008-0000-0F00-00001B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56642</xdr:rowOff>
    </xdr:from>
    <xdr:to>
      <xdr:col>81</xdr:col>
      <xdr:colOff>101600</xdr:colOff>
      <xdr:row>57</xdr:row>
      <xdr:rowOff>158242</xdr:rowOff>
    </xdr:to>
    <xdr:sp macro="" textlink="">
      <xdr:nvSpPr>
        <xdr:cNvPr id="540" name="楕円 539">
          <a:extLst>
            <a:ext uri="{FF2B5EF4-FFF2-40B4-BE49-F238E27FC236}">
              <a16:creationId xmlns:a16="http://schemas.microsoft.com/office/drawing/2014/main" id="{00000000-0008-0000-0F00-00001C020000}"/>
            </a:ext>
          </a:extLst>
        </xdr:cNvPr>
        <xdr:cNvSpPr/>
      </xdr:nvSpPr>
      <xdr:spPr>
        <a:xfrm>
          <a:off x="15430500" y="982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136652</xdr:rowOff>
    </xdr:from>
    <xdr:to>
      <xdr:col>72</xdr:col>
      <xdr:colOff>38100</xdr:colOff>
      <xdr:row>57</xdr:row>
      <xdr:rowOff>66802</xdr:rowOff>
    </xdr:to>
    <xdr:sp macro="" textlink="">
      <xdr:nvSpPr>
        <xdr:cNvPr id="541" name="楕円 540">
          <a:extLst>
            <a:ext uri="{FF2B5EF4-FFF2-40B4-BE49-F238E27FC236}">
              <a16:creationId xmlns:a16="http://schemas.microsoft.com/office/drawing/2014/main" id="{00000000-0008-0000-0F00-00001D020000}"/>
            </a:ext>
          </a:extLst>
        </xdr:cNvPr>
        <xdr:cNvSpPr/>
      </xdr:nvSpPr>
      <xdr:spPr>
        <a:xfrm>
          <a:off x="13652500" y="973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55</xdr:row>
      <xdr:rowOff>78757</xdr:rowOff>
    </xdr:from>
    <xdr:ext cx="405111" cy="259045"/>
    <xdr:sp macro="" textlink="">
      <xdr:nvSpPr>
        <xdr:cNvPr id="542" name="n_1aveValue【保健センター・保健所】&#10;有形固定資産減価償却率">
          <a:extLst>
            <a:ext uri="{FF2B5EF4-FFF2-40B4-BE49-F238E27FC236}">
              <a16:creationId xmlns:a16="http://schemas.microsoft.com/office/drawing/2014/main" id="{00000000-0008-0000-0F00-00001E020000}"/>
            </a:ext>
          </a:extLst>
        </xdr:cNvPr>
        <xdr:cNvSpPr txBox="1"/>
      </xdr:nvSpPr>
      <xdr:spPr>
        <a:xfrm>
          <a:off x="15266044" y="950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51325</xdr:rowOff>
    </xdr:from>
    <xdr:ext cx="405111" cy="259045"/>
    <xdr:sp macro="" textlink="">
      <xdr:nvSpPr>
        <xdr:cNvPr id="543" name="n_2aveValue【保健センター・保健所】&#10;有形固定資産減価償却率">
          <a:extLst>
            <a:ext uri="{FF2B5EF4-FFF2-40B4-BE49-F238E27FC236}">
              <a16:creationId xmlns:a16="http://schemas.microsoft.com/office/drawing/2014/main" id="{00000000-0008-0000-0F00-00001F020000}"/>
            </a:ext>
          </a:extLst>
        </xdr:cNvPr>
        <xdr:cNvSpPr txBox="1"/>
      </xdr:nvSpPr>
      <xdr:spPr>
        <a:xfrm>
          <a:off x="14389744" y="9481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17035</xdr:rowOff>
    </xdr:from>
    <xdr:ext cx="405111" cy="259045"/>
    <xdr:sp macro="" textlink="">
      <xdr:nvSpPr>
        <xdr:cNvPr id="544" name="n_3aveValue【保健センター・保健所】&#10;有形固定資産減価償却率">
          <a:extLst>
            <a:ext uri="{FF2B5EF4-FFF2-40B4-BE49-F238E27FC236}">
              <a16:creationId xmlns:a16="http://schemas.microsoft.com/office/drawing/2014/main" id="{00000000-0008-0000-0F00-000020020000}"/>
            </a:ext>
          </a:extLst>
        </xdr:cNvPr>
        <xdr:cNvSpPr txBox="1"/>
      </xdr:nvSpPr>
      <xdr:spPr>
        <a:xfrm>
          <a:off x="13500744" y="944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147337</xdr:rowOff>
    </xdr:from>
    <xdr:ext cx="405111" cy="259045"/>
    <xdr:sp macro="" textlink="">
      <xdr:nvSpPr>
        <xdr:cNvPr id="545" name="n_4aveValue【保健センター・保健所】&#10;有形固定資産減価償却率">
          <a:extLst>
            <a:ext uri="{FF2B5EF4-FFF2-40B4-BE49-F238E27FC236}">
              <a16:creationId xmlns:a16="http://schemas.microsoft.com/office/drawing/2014/main" id="{00000000-0008-0000-0F00-000021020000}"/>
            </a:ext>
          </a:extLst>
        </xdr:cNvPr>
        <xdr:cNvSpPr txBox="1"/>
      </xdr:nvSpPr>
      <xdr:spPr>
        <a:xfrm>
          <a:off x="12611744" y="940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149369</xdr:rowOff>
    </xdr:from>
    <xdr:ext cx="405111" cy="259045"/>
    <xdr:sp macro="" textlink="">
      <xdr:nvSpPr>
        <xdr:cNvPr id="546" name="n_1mainValue【保健センター・保健所】&#10;有形固定資産減価償却率">
          <a:extLst>
            <a:ext uri="{FF2B5EF4-FFF2-40B4-BE49-F238E27FC236}">
              <a16:creationId xmlns:a16="http://schemas.microsoft.com/office/drawing/2014/main" id="{00000000-0008-0000-0F00-000022020000}"/>
            </a:ext>
          </a:extLst>
        </xdr:cNvPr>
        <xdr:cNvSpPr txBox="1"/>
      </xdr:nvSpPr>
      <xdr:spPr>
        <a:xfrm>
          <a:off x="15266044" y="9922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57929</xdr:rowOff>
    </xdr:from>
    <xdr:ext cx="405111" cy="259045"/>
    <xdr:sp macro="" textlink="">
      <xdr:nvSpPr>
        <xdr:cNvPr id="547" name="n_3mainValue【保健センター・保健所】&#10;有形固定資産減価償却率">
          <a:extLst>
            <a:ext uri="{FF2B5EF4-FFF2-40B4-BE49-F238E27FC236}">
              <a16:creationId xmlns:a16="http://schemas.microsoft.com/office/drawing/2014/main" id="{00000000-0008-0000-0F00-000023020000}"/>
            </a:ext>
          </a:extLst>
        </xdr:cNvPr>
        <xdr:cNvSpPr txBox="1"/>
      </xdr:nvSpPr>
      <xdr:spPr>
        <a:xfrm>
          <a:off x="13500744" y="983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8" name="正方形/長方形 547">
          <a:extLst>
            <a:ext uri="{FF2B5EF4-FFF2-40B4-BE49-F238E27FC236}">
              <a16:creationId xmlns:a16="http://schemas.microsoft.com/office/drawing/2014/main" id="{00000000-0008-0000-0F00-000024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9" name="正方形/長方形 548">
          <a:extLst>
            <a:ext uri="{FF2B5EF4-FFF2-40B4-BE49-F238E27FC236}">
              <a16:creationId xmlns:a16="http://schemas.microsoft.com/office/drawing/2014/main" id="{00000000-0008-0000-0F00-000025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0" name="正方形/長方形 549">
          <a:extLst>
            <a:ext uri="{FF2B5EF4-FFF2-40B4-BE49-F238E27FC236}">
              <a16:creationId xmlns:a16="http://schemas.microsoft.com/office/drawing/2014/main" id="{00000000-0008-0000-0F00-000026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1" name="正方形/長方形 550">
          <a:extLst>
            <a:ext uri="{FF2B5EF4-FFF2-40B4-BE49-F238E27FC236}">
              <a16:creationId xmlns:a16="http://schemas.microsoft.com/office/drawing/2014/main" id="{00000000-0008-0000-0F00-000027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6" name="テキスト ボックス 555">
          <a:extLst>
            <a:ext uri="{FF2B5EF4-FFF2-40B4-BE49-F238E27FC236}">
              <a16:creationId xmlns:a16="http://schemas.microsoft.com/office/drawing/2014/main" id="{00000000-0008-0000-0F00-00002C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9" name="テキスト ボックス 558">
          <a:extLst>
            <a:ext uri="{FF2B5EF4-FFF2-40B4-BE49-F238E27FC236}">
              <a16:creationId xmlns:a16="http://schemas.microsoft.com/office/drawing/2014/main" id="{00000000-0008-0000-0F00-00002F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8" name="【保健センター・保健所】&#10;一人当たり面積グラフ枠">
          <a:extLst>
            <a:ext uri="{FF2B5EF4-FFF2-40B4-BE49-F238E27FC236}">
              <a16:creationId xmlns:a16="http://schemas.microsoft.com/office/drawing/2014/main" id="{00000000-0008-0000-0F00-000038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153162</xdr:rowOff>
    </xdr:from>
    <xdr:to>
      <xdr:col>116</xdr:col>
      <xdr:colOff>62864</xdr:colOff>
      <xdr:row>63</xdr:row>
      <xdr:rowOff>125730</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flipV="1">
          <a:off x="22160864" y="9582912"/>
          <a:ext cx="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70" name="【保健センター・保健所】&#10;一人当たり面積最小値テキスト">
          <a:extLst>
            <a:ext uri="{FF2B5EF4-FFF2-40B4-BE49-F238E27FC236}">
              <a16:creationId xmlns:a16="http://schemas.microsoft.com/office/drawing/2014/main" id="{00000000-0008-0000-0F00-00003A020000}"/>
            </a:ext>
          </a:extLst>
        </xdr:cNvPr>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99839</xdr:rowOff>
    </xdr:from>
    <xdr:ext cx="469744" cy="259045"/>
    <xdr:sp macro="" textlink="">
      <xdr:nvSpPr>
        <xdr:cNvPr id="572" name="【保健センター・保健所】&#10;一人当たり面積最大値テキスト">
          <a:extLst>
            <a:ext uri="{FF2B5EF4-FFF2-40B4-BE49-F238E27FC236}">
              <a16:creationId xmlns:a16="http://schemas.microsoft.com/office/drawing/2014/main" id="{00000000-0008-0000-0F00-00003C020000}"/>
            </a:ext>
          </a:extLst>
        </xdr:cNvPr>
        <xdr:cNvSpPr txBox="1"/>
      </xdr:nvSpPr>
      <xdr:spPr>
        <a:xfrm>
          <a:off x="22199600" y="935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153162</xdr:rowOff>
    </xdr:from>
    <xdr:to>
      <xdr:col>116</xdr:col>
      <xdr:colOff>152400</xdr:colOff>
      <xdr:row>55</xdr:row>
      <xdr:rowOff>153162</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22072600" y="958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85361</xdr:rowOff>
    </xdr:from>
    <xdr:ext cx="469744" cy="259045"/>
    <xdr:sp macro="" textlink="">
      <xdr:nvSpPr>
        <xdr:cNvPr id="574" name="【保健センター・保健所】&#10;一人当たり面積平均値テキスト">
          <a:extLst>
            <a:ext uri="{FF2B5EF4-FFF2-40B4-BE49-F238E27FC236}">
              <a16:creationId xmlns:a16="http://schemas.microsoft.com/office/drawing/2014/main" id="{00000000-0008-0000-0F00-00003E020000}"/>
            </a:ext>
          </a:extLst>
        </xdr:cNvPr>
        <xdr:cNvSpPr txBox="1"/>
      </xdr:nvSpPr>
      <xdr:spPr>
        <a:xfrm>
          <a:off x="22199600" y="10543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106934</xdr:rowOff>
    </xdr:from>
    <xdr:to>
      <xdr:col>116</xdr:col>
      <xdr:colOff>114300</xdr:colOff>
      <xdr:row>62</xdr:row>
      <xdr:rowOff>37084</xdr:rowOff>
    </xdr:to>
    <xdr:sp macro="" textlink="">
      <xdr:nvSpPr>
        <xdr:cNvPr id="575" name="フローチャート: 判断 574">
          <a:extLst>
            <a:ext uri="{FF2B5EF4-FFF2-40B4-BE49-F238E27FC236}">
              <a16:creationId xmlns:a16="http://schemas.microsoft.com/office/drawing/2014/main" id="{00000000-0008-0000-0F00-00003F020000}"/>
            </a:ext>
          </a:extLst>
        </xdr:cNvPr>
        <xdr:cNvSpPr/>
      </xdr:nvSpPr>
      <xdr:spPr>
        <a:xfrm>
          <a:off x="22110700" y="105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120650</xdr:rowOff>
    </xdr:from>
    <xdr:to>
      <xdr:col>112</xdr:col>
      <xdr:colOff>38100</xdr:colOff>
      <xdr:row>62</xdr:row>
      <xdr:rowOff>50800</xdr:rowOff>
    </xdr:to>
    <xdr:sp macro="" textlink="">
      <xdr:nvSpPr>
        <xdr:cNvPr id="576" name="フローチャート: 判断 575">
          <a:extLst>
            <a:ext uri="{FF2B5EF4-FFF2-40B4-BE49-F238E27FC236}">
              <a16:creationId xmlns:a16="http://schemas.microsoft.com/office/drawing/2014/main" id="{00000000-0008-0000-0F00-000040020000}"/>
            </a:ext>
          </a:extLst>
        </xdr:cNvPr>
        <xdr:cNvSpPr/>
      </xdr:nvSpPr>
      <xdr:spPr>
        <a:xfrm>
          <a:off x="21272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125222</xdr:rowOff>
    </xdr:from>
    <xdr:to>
      <xdr:col>107</xdr:col>
      <xdr:colOff>101600</xdr:colOff>
      <xdr:row>62</xdr:row>
      <xdr:rowOff>55372</xdr:rowOff>
    </xdr:to>
    <xdr:sp macro="" textlink="">
      <xdr:nvSpPr>
        <xdr:cNvPr id="577" name="フローチャート: 判断 576">
          <a:extLst>
            <a:ext uri="{FF2B5EF4-FFF2-40B4-BE49-F238E27FC236}">
              <a16:creationId xmlns:a16="http://schemas.microsoft.com/office/drawing/2014/main" id="{00000000-0008-0000-0F00-000041020000}"/>
            </a:ext>
          </a:extLst>
        </xdr:cNvPr>
        <xdr:cNvSpPr/>
      </xdr:nvSpPr>
      <xdr:spPr>
        <a:xfrm>
          <a:off x="20383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138938</xdr:rowOff>
    </xdr:from>
    <xdr:to>
      <xdr:col>102</xdr:col>
      <xdr:colOff>165100</xdr:colOff>
      <xdr:row>62</xdr:row>
      <xdr:rowOff>69088</xdr:rowOff>
    </xdr:to>
    <xdr:sp macro="" textlink="">
      <xdr:nvSpPr>
        <xdr:cNvPr id="578" name="フローチャート: 判断 577">
          <a:extLst>
            <a:ext uri="{FF2B5EF4-FFF2-40B4-BE49-F238E27FC236}">
              <a16:creationId xmlns:a16="http://schemas.microsoft.com/office/drawing/2014/main" id="{00000000-0008-0000-0F00-000042020000}"/>
            </a:ext>
          </a:extLst>
        </xdr:cNvPr>
        <xdr:cNvSpPr/>
      </xdr:nvSpPr>
      <xdr:spPr>
        <a:xfrm>
          <a:off x="194945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152654</xdr:rowOff>
    </xdr:from>
    <xdr:to>
      <xdr:col>98</xdr:col>
      <xdr:colOff>38100</xdr:colOff>
      <xdr:row>62</xdr:row>
      <xdr:rowOff>82804</xdr:rowOff>
    </xdr:to>
    <xdr:sp macro="" textlink="">
      <xdr:nvSpPr>
        <xdr:cNvPr id="579" name="フローチャート: 判断 578">
          <a:extLst>
            <a:ext uri="{FF2B5EF4-FFF2-40B4-BE49-F238E27FC236}">
              <a16:creationId xmlns:a16="http://schemas.microsoft.com/office/drawing/2014/main" id="{00000000-0008-0000-0F00-000043020000}"/>
            </a:ext>
          </a:extLst>
        </xdr:cNvPr>
        <xdr:cNvSpPr/>
      </xdr:nvSpPr>
      <xdr:spPr>
        <a:xfrm>
          <a:off x="18605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id="{00000000-0008-0000-0F00-000045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118364</xdr:rowOff>
    </xdr:from>
    <xdr:to>
      <xdr:col>112</xdr:col>
      <xdr:colOff>38100</xdr:colOff>
      <xdr:row>63</xdr:row>
      <xdr:rowOff>48514</xdr:rowOff>
    </xdr:to>
    <xdr:sp macro="" textlink="">
      <xdr:nvSpPr>
        <xdr:cNvPr id="585" name="楕円 584">
          <a:extLst>
            <a:ext uri="{FF2B5EF4-FFF2-40B4-BE49-F238E27FC236}">
              <a16:creationId xmlns:a16="http://schemas.microsoft.com/office/drawing/2014/main" id="{00000000-0008-0000-0F00-000049020000}"/>
            </a:ext>
          </a:extLst>
        </xdr:cNvPr>
        <xdr:cNvSpPr/>
      </xdr:nvSpPr>
      <xdr:spPr>
        <a:xfrm>
          <a:off x="21272500" y="1074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586" name="楕円 585">
          <a:extLst>
            <a:ext uri="{FF2B5EF4-FFF2-40B4-BE49-F238E27FC236}">
              <a16:creationId xmlns:a16="http://schemas.microsoft.com/office/drawing/2014/main" id="{00000000-0008-0000-0F00-00004A020000}"/>
            </a:ext>
          </a:extLst>
        </xdr:cNvPr>
        <xdr:cNvSpPr/>
      </xdr:nvSpPr>
      <xdr:spPr>
        <a:xfrm>
          <a:off x="19494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67327</xdr:rowOff>
    </xdr:from>
    <xdr:ext cx="469744" cy="259045"/>
    <xdr:sp macro="" textlink="">
      <xdr:nvSpPr>
        <xdr:cNvPr id="587" name="n_1aveValue【保健センター・保健所】&#10;一人当たり面積">
          <a:extLst>
            <a:ext uri="{FF2B5EF4-FFF2-40B4-BE49-F238E27FC236}">
              <a16:creationId xmlns:a16="http://schemas.microsoft.com/office/drawing/2014/main" id="{00000000-0008-0000-0F00-00004B020000}"/>
            </a:ext>
          </a:extLst>
        </xdr:cNvPr>
        <xdr:cNvSpPr txBox="1"/>
      </xdr:nvSpPr>
      <xdr:spPr>
        <a:xfrm>
          <a:off x="210757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71899</xdr:rowOff>
    </xdr:from>
    <xdr:ext cx="469744" cy="259045"/>
    <xdr:sp macro="" textlink="">
      <xdr:nvSpPr>
        <xdr:cNvPr id="588" name="n_2aveValue【保健センター・保健所】&#10;一人当たり面積">
          <a:extLst>
            <a:ext uri="{FF2B5EF4-FFF2-40B4-BE49-F238E27FC236}">
              <a16:creationId xmlns:a16="http://schemas.microsoft.com/office/drawing/2014/main" id="{00000000-0008-0000-0F00-00004C020000}"/>
            </a:ext>
          </a:extLst>
        </xdr:cNvPr>
        <xdr:cNvSpPr txBox="1"/>
      </xdr:nvSpPr>
      <xdr:spPr>
        <a:xfrm>
          <a:off x="201994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85615</xdr:rowOff>
    </xdr:from>
    <xdr:ext cx="469744" cy="259045"/>
    <xdr:sp macro="" textlink="">
      <xdr:nvSpPr>
        <xdr:cNvPr id="589" name="n_3aveValue【保健センター・保健所】&#10;一人当たり面積">
          <a:extLst>
            <a:ext uri="{FF2B5EF4-FFF2-40B4-BE49-F238E27FC236}">
              <a16:creationId xmlns:a16="http://schemas.microsoft.com/office/drawing/2014/main" id="{00000000-0008-0000-0F00-00004D020000}"/>
            </a:ext>
          </a:extLst>
        </xdr:cNvPr>
        <xdr:cNvSpPr txBox="1"/>
      </xdr:nvSpPr>
      <xdr:spPr>
        <a:xfrm>
          <a:off x="19310427" y="1037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99331</xdr:rowOff>
    </xdr:from>
    <xdr:ext cx="469744" cy="259045"/>
    <xdr:sp macro="" textlink="">
      <xdr:nvSpPr>
        <xdr:cNvPr id="590" name="n_4aveValue【保健センター・保健所】&#10;一人当たり面積">
          <a:extLst>
            <a:ext uri="{FF2B5EF4-FFF2-40B4-BE49-F238E27FC236}">
              <a16:creationId xmlns:a16="http://schemas.microsoft.com/office/drawing/2014/main" id="{00000000-0008-0000-0F00-00004E020000}"/>
            </a:ext>
          </a:extLst>
        </xdr:cNvPr>
        <xdr:cNvSpPr txBox="1"/>
      </xdr:nvSpPr>
      <xdr:spPr>
        <a:xfrm>
          <a:off x="18421427" y="103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39641</xdr:rowOff>
    </xdr:from>
    <xdr:ext cx="469744" cy="259045"/>
    <xdr:sp macro="" textlink="">
      <xdr:nvSpPr>
        <xdr:cNvPr id="591" name="n_1mainValue【保健センター・保健所】&#10;一人当たり面積">
          <a:extLst>
            <a:ext uri="{FF2B5EF4-FFF2-40B4-BE49-F238E27FC236}">
              <a16:creationId xmlns:a16="http://schemas.microsoft.com/office/drawing/2014/main" id="{00000000-0008-0000-0F00-00004F020000}"/>
            </a:ext>
          </a:extLst>
        </xdr:cNvPr>
        <xdr:cNvSpPr txBox="1"/>
      </xdr:nvSpPr>
      <xdr:spPr>
        <a:xfrm>
          <a:off x="21075727" y="1084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53357</xdr:rowOff>
    </xdr:from>
    <xdr:ext cx="469744" cy="259045"/>
    <xdr:sp macro="" textlink="">
      <xdr:nvSpPr>
        <xdr:cNvPr id="592" name="n_3mainValue【保健センター・保健所】&#10;一人当たり面積">
          <a:extLst>
            <a:ext uri="{FF2B5EF4-FFF2-40B4-BE49-F238E27FC236}">
              <a16:creationId xmlns:a16="http://schemas.microsoft.com/office/drawing/2014/main" id="{00000000-0008-0000-0F00-000050020000}"/>
            </a:ext>
          </a:extLst>
        </xdr:cNvPr>
        <xdr:cNvSpPr txBox="1"/>
      </xdr:nvSpPr>
      <xdr:spPr>
        <a:xfrm>
          <a:off x="19310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3" name="正方形/長方形 592">
          <a:extLst>
            <a:ext uri="{FF2B5EF4-FFF2-40B4-BE49-F238E27FC236}">
              <a16:creationId xmlns:a16="http://schemas.microsoft.com/office/drawing/2014/main" id="{00000000-0008-0000-0F00-00005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4" name="正方形/長方形 593">
          <a:extLst>
            <a:ext uri="{FF2B5EF4-FFF2-40B4-BE49-F238E27FC236}">
              <a16:creationId xmlns:a16="http://schemas.microsoft.com/office/drawing/2014/main" id="{00000000-0008-0000-0F00-00005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5" name="正方形/長方形 594">
          <a:extLst>
            <a:ext uri="{FF2B5EF4-FFF2-40B4-BE49-F238E27FC236}">
              <a16:creationId xmlns:a16="http://schemas.microsoft.com/office/drawing/2014/main" id="{00000000-0008-0000-0F00-00005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6" name="正方形/長方形 595">
          <a:extLst>
            <a:ext uri="{FF2B5EF4-FFF2-40B4-BE49-F238E27FC236}">
              <a16:creationId xmlns:a16="http://schemas.microsoft.com/office/drawing/2014/main" id="{00000000-0008-0000-0F00-00005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7" name="正方形/長方形 596">
          <a:extLst>
            <a:ext uri="{FF2B5EF4-FFF2-40B4-BE49-F238E27FC236}">
              <a16:creationId xmlns:a16="http://schemas.microsoft.com/office/drawing/2014/main" id="{00000000-0008-0000-0F00-00005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8" name="正方形/長方形 597">
          <a:extLst>
            <a:ext uri="{FF2B5EF4-FFF2-40B4-BE49-F238E27FC236}">
              <a16:creationId xmlns:a16="http://schemas.microsoft.com/office/drawing/2014/main" id="{00000000-0008-0000-0F00-00005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9" name="正方形/長方形 598">
          <a:extLst>
            <a:ext uri="{FF2B5EF4-FFF2-40B4-BE49-F238E27FC236}">
              <a16:creationId xmlns:a16="http://schemas.microsoft.com/office/drawing/2014/main" id="{00000000-0008-0000-0F00-00005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0" name="正方形/長方形 599">
          <a:extLst>
            <a:ext uri="{FF2B5EF4-FFF2-40B4-BE49-F238E27FC236}">
              <a16:creationId xmlns:a16="http://schemas.microsoft.com/office/drawing/2014/main" id="{00000000-0008-0000-0F00-000058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1" name="テキスト ボックス 600">
          <a:extLst>
            <a:ext uri="{FF2B5EF4-FFF2-40B4-BE49-F238E27FC236}">
              <a16:creationId xmlns:a16="http://schemas.microsoft.com/office/drawing/2014/main" id="{00000000-0008-0000-0F00-000059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2" name="直線コネクタ 601">
          <a:extLst>
            <a:ext uri="{FF2B5EF4-FFF2-40B4-BE49-F238E27FC236}">
              <a16:creationId xmlns:a16="http://schemas.microsoft.com/office/drawing/2014/main" id="{00000000-0008-0000-0F00-00005A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3" name="テキスト ボックス 602">
          <a:extLst>
            <a:ext uri="{FF2B5EF4-FFF2-40B4-BE49-F238E27FC236}">
              <a16:creationId xmlns:a16="http://schemas.microsoft.com/office/drawing/2014/main" id="{00000000-0008-0000-0F00-00005B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4" name="直線コネクタ 603">
          <a:extLst>
            <a:ext uri="{FF2B5EF4-FFF2-40B4-BE49-F238E27FC236}">
              <a16:creationId xmlns:a16="http://schemas.microsoft.com/office/drawing/2014/main" id="{00000000-0008-0000-0F00-00005C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5" name="テキスト ボックス 604">
          <a:extLst>
            <a:ext uri="{FF2B5EF4-FFF2-40B4-BE49-F238E27FC236}">
              <a16:creationId xmlns:a16="http://schemas.microsoft.com/office/drawing/2014/main" id="{00000000-0008-0000-0F00-00005D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6" name="直線コネクタ 605">
          <a:extLst>
            <a:ext uri="{FF2B5EF4-FFF2-40B4-BE49-F238E27FC236}">
              <a16:creationId xmlns:a16="http://schemas.microsoft.com/office/drawing/2014/main" id="{00000000-0008-0000-0F00-00005E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7" name="テキスト ボックス 606">
          <a:extLst>
            <a:ext uri="{FF2B5EF4-FFF2-40B4-BE49-F238E27FC236}">
              <a16:creationId xmlns:a16="http://schemas.microsoft.com/office/drawing/2014/main" id="{00000000-0008-0000-0F00-00005F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8" name="直線コネクタ 607">
          <a:extLst>
            <a:ext uri="{FF2B5EF4-FFF2-40B4-BE49-F238E27FC236}">
              <a16:creationId xmlns:a16="http://schemas.microsoft.com/office/drawing/2014/main" id="{00000000-0008-0000-0F00-000060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9" name="テキスト ボックス 608">
          <a:extLst>
            <a:ext uri="{FF2B5EF4-FFF2-40B4-BE49-F238E27FC236}">
              <a16:creationId xmlns:a16="http://schemas.microsoft.com/office/drawing/2014/main" id="{00000000-0008-0000-0F00-000061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0" name="直線コネクタ 609">
          <a:extLst>
            <a:ext uri="{FF2B5EF4-FFF2-40B4-BE49-F238E27FC236}">
              <a16:creationId xmlns:a16="http://schemas.microsoft.com/office/drawing/2014/main" id="{00000000-0008-0000-0F00-000062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1" name="テキスト ボックス 610">
          <a:extLst>
            <a:ext uri="{FF2B5EF4-FFF2-40B4-BE49-F238E27FC236}">
              <a16:creationId xmlns:a16="http://schemas.microsoft.com/office/drawing/2014/main" id="{00000000-0008-0000-0F00-000063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2" name="直線コネクタ 611">
          <a:extLst>
            <a:ext uri="{FF2B5EF4-FFF2-40B4-BE49-F238E27FC236}">
              <a16:creationId xmlns:a16="http://schemas.microsoft.com/office/drawing/2014/main" id="{00000000-0008-0000-0F00-000064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3" name="テキスト ボックス 612">
          <a:extLst>
            <a:ext uri="{FF2B5EF4-FFF2-40B4-BE49-F238E27FC236}">
              <a16:creationId xmlns:a16="http://schemas.microsoft.com/office/drawing/2014/main" id="{00000000-0008-0000-0F00-000065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4" name="直線コネクタ 613">
          <a:extLst>
            <a:ext uri="{FF2B5EF4-FFF2-40B4-BE49-F238E27FC236}">
              <a16:creationId xmlns:a16="http://schemas.microsoft.com/office/drawing/2014/main" id="{00000000-0008-0000-0F00-000066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5" name="テキスト ボックス 614">
          <a:extLst>
            <a:ext uri="{FF2B5EF4-FFF2-40B4-BE49-F238E27FC236}">
              <a16:creationId xmlns:a16="http://schemas.microsoft.com/office/drawing/2014/main" id="{00000000-0008-0000-0F00-000067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6" name="直線コネクタ 615">
          <a:extLst>
            <a:ext uri="{FF2B5EF4-FFF2-40B4-BE49-F238E27FC236}">
              <a16:creationId xmlns:a16="http://schemas.microsoft.com/office/drawing/2014/main" id="{00000000-0008-0000-0F00-000068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7" name="【消防施設】&#10;有形固定資産減価償却率グラフ枠">
          <a:extLst>
            <a:ext uri="{FF2B5EF4-FFF2-40B4-BE49-F238E27FC236}">
              <a16:creationId xmlns:a16="http://schemas.microsoft.com/office/drawing/2014/main" id="{00000000-0008-0000-0F00-000069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86</xdr:row>
      <xdr:rowOff>168729</xdr:rowOff>
    </xdr:to>
    <xdr:cxnSp macro="">
      <xdr:nvCxnSpPr>
        <xdr:cNvPr id="618" name="直線コネクタ 617">
          <a:extLst>
            <a:ext uri="{FF2B5EF4-FFF2-40B4-BE49-F238E27FC236}">
              <a16:creationId xmlns:a16="http://schemas.microsoft.com/office/drawing/2014/main" id="{00000000-0008-0000-0F00-00006A020000}"/>
            </a:ext>
          </a:extLst>
        </xdr:cNvPr>
        <xdr:cNvCxnSpPr/>
      </xdr:nvCxnSpPr>
      <xdr:spPr>
        <a:xfrm flipV="1">
          <a:off x="16318864" y="1343732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19" name="【消防施設】&#10;有形固定資産減価償却率最小値テキスト">
          <a:extLst>
            <a:ext uri="{FF2B5EF4-FFF2-40B4-BE49-F238E27FC236}">
              <a16:creationId xmlns:a16="http://schemas.microsoft.com/office/drawing/2014/main" id="{00000000-0008-0000-0F00-00006B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340478" cy="259045"/>
    <xdr:sp macro="" textlink="">
      <xdr:nvSpPr>
        <xdr:cNvPr id="621" name="【消防施設】&#10;有形固定資産減価償却率最大値テキスト">
          <a:extLst>
            <a:ext uri="{FF2B5EF4-FFF2-40B4-BE49-F238E27FC236}">
              <a16:creationId xmlns:a16="http://schemas.microsoft.com/office/drawing/2014/main" id="{00000000-0008-0000-0F00-00006D020000}"/>
            </a:ext>
          </a:extLst>
        </xdr:cNvPr>
        <xdr:cNvSpPr txBox="1"/>
      </xdr:nvSpPr>
      <xdr:spPr>
        <a:xfrm>
          <a:off x="16357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622" name="直線コネクタ 621">
          <a:extLst>
            <a:ext uri="{FF2B5EF4-FFF2-40B4-BE49-F238E27FC236}">
              <a16:creationId xmlns:a16="http://schemas.microsoft.com/office/drawing/2014/main" id="{00000000-0008-0000-0F00-00006E020000}"/>
            </a:ext>
          </a:extLst>
        </xdr:cNvPr>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88191</xdr:rowOff>
    </xdr:from>
    <xdr:ext cx="405111" cy="259045"/>
    <xdr:sp macro="" textlink="">
      <xdr:nvSpPr>
        <xdr:cNvPr id="623" name="【消防施設】&#10;有形固定資産減価償却率平均値テキスト">
          <a:extLst>
            <a:ext uri="{FF2B5EF4-FFF2-40B4-BE49-F238E27FC236}">
              <a16:creationId xmlns:a16="http://schemas.microsoft.com/office/drawing/2014/main" id="{00000000-0008-0000-0F00-00006F020000}"/>
            </a:ext>
          </a:extLst>
        </xdr:cNvPr>
        <xdr:cNvSpPr txBox="1"/>
      </xdr:nvSpPr>
      <xdr:spPr>
        <a:xfrm>
          <a:off x="16357600" y="14147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109764</xdr:rowOff>
    </xdr:from>
    <xdr:to>
      <xdr:col>85</xdr:col>
      <xdr:colOff>177800</xdr:colOff>
      <xdr:row>83</xdr:row>
      <xdr:rowOff>39914</xdr:rowOff>
    </xdr:to>
    <xdr:sp macro="" textlink="">
      <xdr:nvSpPr>
        <xdr:cNvPr id="624" name="フローチャート: 判断 623">
          <a:extLst>
            <a:ext uri="{FF2B5EF4-FFF2-40B4-BE49-F238E27FC236}">
              <a16:creationId xmlns:a16="http://schemas.microsoft.com/office/drawing/2014/main" id="{00000000-0008-0000-0F00-000070020000}"/>
            </a:ext>
          </a:extLst>
        </xdr:cNvPr>
        <xdr:cNvSpPr/>
      </xdr:nvSpPr>
      <xdr:spPr>
        <a:xfrm>
          <a:off x="162687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129358</xdr:rowOff>
    </xdr:from>
    <xdr:to>
      <xdr:col>81</xdr:col>
      <xdr:colOff>101600</xdr:colOff>
      <xdr:row>83</xdr:row>
      <xdr:rowOff>59508</xdr:rowOff>
    </xdr:to>
    <xdr:sp macro="" textlink="">
      <xdr:nvSpPr>
        <xdr:cNvPr id="625" name="フローチャート: 判断 624">
          <a:extLst>
            <a:ext uri="{FF2B5EF4-FFF2-40B4-BE49-F238E27FC236}">
              <a16:creationId xmlns:a16="http://schemas.microsoft.com/office/drawing/2014/main" id="{00000000-0008-0000-0F00-000071020000}"/>
            </a:ext>
          </a:extLst>
        </xdr:cNvPr>
        <xdr:cNvSpPr/>
      </xdr:nvSpPr>
      <xdr:spPr>
        <a:xfrm>
          <a:off x="15430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1995</xdr:rowOff>
    </xdr:from>
    <xdr:to>
      <xdr:col>76</xdr:col>
      <xdr:colOff>165100</xdr:colOff>
      <xdr:row>83</xdr:row>
      <xdr:rowOff>103595</xdr:rowOff>
    </xdr:to>
    <xdr:sp macro="" textlink="">
      <xdr:nvSpPr>
        <xdr:cNvPr id="626" name="フローチャート: 判断 625">
          <a:extLst>
            <a:ext uri="{FF2B5EF4-FFF2-40B4-BE49-F238E27FC236}">
              <a16:creationId xmlns:a16="http://schemas.microsoft.com/office/drawing/2014/main" id="{00000000-0008-0000-0F00-000072020000}"/>
            </a:ext>
          </a:extLst>
        </xdr:cNvPr>
        <xdr:cNvSpPr/>
      </xdr:nvSpPr>
      <xdr:spPr>
        <a:xfrm>
          <a:off x="14541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33020</xdr:rowOff>
    </xdr:from>
    <xdr:to>
      <xdr:col>72</xdr:col>
      <xdr:colOff>38100</xdr:colOff>
      <xdr:row>83</xdr:row>
      <xdr:rowOff>134620</xdr:rowOff>
    </xdr:to>
    <xdr:sp macro="" textlink="">
      <xdr:nvSpPr>
        <xdr:cNvPr id="627" name="フローチャート: 判断 626">
          <a:extLst>
            <a:ext uri="{FF2B5EF4-FFF2-40B4-BE49-F238E27FC236}">
              <a16:creationId xmlns:a16="http://schemas.microsoft.com/office/drawing/2014/main" id="{00000000-0008-0000-0F00-000073020000}"/>
            </a:ext>
          </a:extLst>
        </xdr:cNvPr>
        <xdr:cNvSpPr/>
      </xdr:nvSpPr>
      <xdr:spPr>
        <a:xfrm>
          <a:off x="136525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90170</xdr:rowOff>
    </xdr:from>
    <xdr:to>
      <xdr:col>67</xdr:col>
      <xdr:colOff>101600</xdr:colOff>
      <xdr:row>83</xdr:row>
      <xdr:rowOff>20320</xdr:rowOff>
    </xdr:to>
    <xdr:sp macro="" textlink="">
      <xdr:nvSpPr>
        <xdr:cNvPr id="628" name="フローチャート: 判断 627">
          <a:extLst>
            <a:ext uri="{FF2B5EF4-FFF2-40B4-BE49-F238E27FC236}">
              <a16:creationId xmlns:a16="http://schemas.microsoft.com/office/drawing/2014/main" id="{00000000-0008-0000-0F00-000074020000}"/>
            </a:ext>
          </a:extLst>
        </xdr:cNvPr>
        <xdr:cNvSpPr/>
      </xdr:nvSpPr>
      <xdr:spPr>
        <a:xfrm>
          <a:off x="12763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00000000-0008-0000-0F00-000075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00000000-0008-0000-0F00-000077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00000000-0008-0000-0F00-000079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42818</xdr:rowOff>
    </xdr:from>
    <xdr:to>
      <xdr:col>81</xdr:col>
      <xdr:colOff>101600</xdr:colOff>
      <xdr:row>82</xdr:row>
      <xdr:rowOff>144418</xdr:rowOff>
    </xdr:to>
    <xdr:sp macro="" textlink="">
      <xdr:nvSpPr>
        <xdr:cNvPr id="634" name="楕円 633">
          <a:extLst>
            <a:ext uri="{FF2B5EF4-FFF2-40B4-BE49-F238E27FC236}">
              <a16:creationId xmlns:a16="http://schemas.microsoft.com/office/drawing/2014/main" id="{00000000-0008-0000-0F00-00007A020000}"/>
            </a:ext>
          </a:extLst>
        </xdr:cNvPr>
        <xdr:cNvSpPr/>
      </xdr:nvSpPr>
      <xdr:spPr>
        <a:xfrm>
          <a:off x="15430500" y="1410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155484</xdr:rowOff>
    </xdr:from>
    <xdr:to>
      <xdr:col>72</xdr:col>
      <xdr:colOff>38100</xdr:colOff>
      <xdr:row>82</xdr:row>
      <xdr:rowOff>85634</xdr:rowOff>
    </xdr:to>
    <xdr:sp macro="" textlink="">
      <xdr:nvSpPr>
        <xdr:cNvPr id="635" name="楕円 634">
          <a:extLst>
            <a:ext uri="{FF2B5EF4-FFF2-40B4-BE49-F238E27FC236}">
              <a16:creationId xmlns:a16="http://schemas.microsoft.com/office/drawing/2014/main" id="{00000000-0008-0000-0F00-00007B020000}"/>
            </a:ext>
          </a:extLst>
        </xdr:cNvPr>
        <xdr:cNvSpPr/>
      </xdr:nvSpPr>
      <xdr:spPr>
        <a:xfrm>
          <a:off x="13652500" y="1404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50635</xdr:rowOff>
    </xdr:from>
    <xdr:ext cx="405111" cy="259045"/>
    <xdr:sp macro="" textlink="">
      <xdr:nvSpPr>
        <xdr:cNvPr id="636" name="n_1aveValue【消防施設】&#10;有形固定資産減価償却率">
          <a:extLst>
            <a:ext uri="{FF2B5EF4-FFF2-40B4-BE49-F238E27FC236}">
              <a16:creationId xmlns:a16="http://schemas.microsoft.com/office/drawing/2014/main" id="{00000000-0008-0000-0F00-00007C020000}"/>
            </a:ext>
          </a:extLst>
        </xdr:cNvPr>
        <xdr:cNvSpPr txBox="1"/>
      </xdr:nvSpPr>
      <xdr:spPr>
        <a:xfrm>
          <a:off x="15266044" y="1428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120122</xdr:rowOff>
    </xdr:from>
    <xdr:ext cx="405111" cy="259045"/>
    <xdr:sp macro="" textlink="">
      <xdr:nvSpPr>
        <xdr:cNvPr id="637" name="n_2aveValue【消防施設】&#10;有形固定資産減価償却率">
          <a:extLst>
            <a:ext uri="{FF2B5EF4-FFF2-40B4-BE49-F238E27FC236}">
              <a16:creationId xmlns:a16="http://schemas.microsoft.com/office/drawing/2014/main" id="{00000000-0008-0000-0F00-00007D020000}"/>
            </a:ext>
          </a:extLst>
        </xdr:cNvPr>
        <xdr:cNvSpPr txBox="1"/>
      </xdr:nvSpPr>
      <xdr:spPr>
        <a:xfrm>
          <a:off x="14389744" y="140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125747</xdr:rowOff>
    </xdr:from>
    <xdr:ext cx="405111" cy="259045"/>
    <xdr:sp macro="" textlink="">
      <xdr:nvSpPr>
        <xdr:cNvPr id="638" name="n_3aveValue【消防施設】&#10;有形固定資産減価償却率">
          <a:extLst>
            <a:ext uri="{FF2B5EF4-FFF2-40B4-BE49-F238E27FC236}">
              <a16:creationId xmlns:a16="http://schemas.microsoft.com/office/drawing/2014/main" id="{00000000-0008-0000-0F00-00007E020000}"/>
            </a:ext>
          </a:extLst>
        </xdr:cNvPr>
        <xdr:cNvSpPr txBox="1"/>
      </xdr:nvSpPr>
      <xdr:spPr>
        <a:xfrm>
          <a:off x="13500744"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36847</xdr:rowOff>
    </xdr:from>
    <xdr:ext cx="405111" cy="259045"/>
    <xdr:sp macro="" textlink="">
      <xdr:nvSpPr>
        <xdr:cNvPr id="639" name="n_4aveValue【消防施設】&#10;有形固定資産減価償却率">
          <a:extLst>
            <a:ext uri="{FF2B5EF4-FFF2-40B4-BE49-F238E27FC236}">
              <a16:creationId xmlns:a16="http://schemas.microsoft.com/office/drawing/2014/main" id="{00000000-0008-0000-0F00-00007F020000}"/>
            </a:ext>
          </a:extLst>
        </xdr:cNvPr>
        <xdr:cNvSpPr txBox="1"/>
      </xdr:nvSpPr>
      <xdr:spPr>
        <a:xfrm>
          <a:off x="12611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160945</xdr:rowOff>
    </xdr:from>
    <xdr:ext cx="405111" cy="259045"/>
    <xdr:sp macro="" textlink="">
      <xdr:nvSpPr>
        <xdr:cNvPr id="640" name="n_1mainValue【消防施設】&#10;有形固定資産減価償却率">
          <a:extLst>
            <a:ext uri="{FF2B5EF4-FFF2-40B4-BE49-F238E27FC236}">
              <a16:creationId xmlns:a16="http://schemas.microsoft.com/office/drawing/2014/main" id="{00000000-0008-0000-0F00-000080020000}"/>
            </a:ext>
          </a:extLst>
        </xdr:cNvPr>
        <xdr:cNvSpPr txBox="1"/>
      </xdr:nvSpPr>
      <xdr:spPr>
        <a:xfrm>
          <a:off x="15266044" y="1387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102161</xdr:rowOff>
    </xdr:from>
    <xdr:ext cx="405111" cy="259045"/>
    <xdr:sp macro="" textlink="">
      <xdr:nvSpPr>
        <xdr:cNvPr id="641" name="n_3mainValue【消防施設】&#10;有形固定資産減価償却率">
          <a:extLst>
            <a:ext uri="{FF2B5EF4-FFF2-40B4-BE49-F238E27FC236}">
              <a16:creationId xmlns:a16="http://schemas.microsoft.com/office/drawing/2014/main" id="{00000000-0008-0000-0F00-000081020000}"/>
            </a:ext>
          </a:extLst>
        </xdr:cNvPr>
        <xdr:cNvSpPr txBox="1"/>
      </xdr:nvSpPr>
      <xdr:spPr>
        <a:xfrm>
          <a:off x="13500744" y="1381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2" name="正方形/長方形 641">
          <a:extLst>
            <a:ext uri="{FF2B5EF4-FFF2-40B4-BE49-F238E27FC236}">
              <a16:creationId xmlns:a16="http://schemas.microsoft.com/office/drawing/2014/main" id="{00000000-0008-0000-0F00-000082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3" name="正方形/長方形 642">
          <a:extLst>
            <a:ext uri="{FF2B5EF4-FFF2-40B4-BE49-F238E27FC236}">
              <a16:creationId xmlns:a16="http://schemas.microsoft.com/office/drawing/2014/main" id="{00000000-0008-0000-0F00-000083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4" name="正方形/長方形 643">
          <a:extLst>
            <a:ext uri="{FF2B5EF4-FFF2-40B4-BE49-F238E27FC236}">
              <a16:creationId xmlns:a16="http://schemas.microsoft.com/office/drawing/2014/main" id="{00000000-0008-0000-0F00-000084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5" name="正方形/長方形 644">
          <a:extLst>
            <a:ext uri="{FF2B5EF4-FFF2-40B4-BE49-F238E27FC236}">
              <a16:creationId xmlns:a16="http://schemas.microsoft.com/office/drawing/2014/main" id="{00000000-0008-0000-0F00-000085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6" name="正方形/長方形 645">
          <a:extLst>
            <a:ext uri="{FF2B5EF4-FFF2-40B4-BE49-F238E27FC236}">
              <a16:creationId xmlns:a16="http://schemas.microsoft.com/office/drawing/2014/main" id="{00000000-0008-0000-0F00-000086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7" name="正方形/長方形 646">
          <a:extLst>
            <a:ext uri="{FF2B5EF4-FFF2-40B4-BE49-F238E27FC236}">
              <a16:creationId xmlns:a16="http://schemas.microsoft.com/office/drawing/2014/main" id="{00000000-0008-0000-0F00-000087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8" name="正方形/長方形 647">
          <a:extLst>
            <a:ext uri="{FF2B5EF4-FFF2-40B4-BE49-F238E27FC236}">
              <a16:creationId xmlns:a16="http://schemas.microsoft.com/office/drawing/2014/main" id="{00000000-0008-0000-0F00-000088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9" name="正方形/長方形 648">
          <a:extLst>
            <a:ext uri="{FF2B5EF4-FFF2-40B4-BE49-F238E27FC236}">
              <a16:creationId xmlns:a16="http://schemas.microsoft.com/office/drawing/2014/main" id="{00000000-0008-0000-0F00-000089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0" name="テキスト ボックス 649">
          <a:extLst>
            <a:ext uri="{FF2B5EF4-FFF2-40B4-BE49-F238E27FC236}">
              <a16:creationId xmlns:a16="http://schemas.microsoft.com/office/drawing/2014/main" id="{00000000-0008-0000-0F00-00008A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53" name="テキスト ボックス 652">
          <a:extLst>
            <a:ext uri="{FF2B5EF4-FFF2-40B4-BE49-F238E27FC236}">
              <a16:creationId xmlns:a16="http://schemas.microsoft.com/office/drawing/2014/main" id="{00000000-0008-0000-0F00-00008D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55" name="テキスト ボックス 654">
          <a:extLst>
            <a:ext uri="{FF2B5EF4-FFF2-40B4-BE49-F238E27FC236}">
              <a16:creationId xmlns:a16="http://schemas.microsoft.com/office/drawing/2014/main" id="{00000000-0008-0000-0F00-00008F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56" name="直線コネクタ 655">
          <a:extLst>
            <a:ext uri="{FF2B5EF4-FFF2-40B4-BE49-F238E27FC236}">
              <a16:creationId xmlns:a16="http://schemas.microsoft.com/office/drawing/2014/main" id="{00000000-0008-0000-0F00-000090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57" name="テキスト ボックス 656">
          <a:extLst>
            <a:ext uri="{FF2B5EF4-FFF2-40B4-BE49-F238E27FC236}">
              <a16:creationId xmlns:a16="http://schemas.microsoft.com/office/drawing/2014/main" id="{00000000-0008-0000-0F00-000091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58" name="直線コネクタ 657">
          <a:extLst>
            <a:ext uri="{FF2B5EF4-FFF2-40B4-BE49-F238E27FC236}">
              <a16:creationId xmlns:a16="http://schemas.microsoft.com/office/drawing/2014/main" id="{00000000-0008-0000-0F00-000092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59" name="テキスト ボックス 658">
          <a:extLst>
            <a:ext uri="{FF2B5EF4-FFF2-40B4-BE49-F238E27FC236}">
              <a16:creationId xmlns:a16="http://schemas.microsoft.com/office/drawing/2014/main" id="{00000000-0008-0000-0F00-000093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0" name="直線コネクタ 659">
          <a:extLst>
            <a:ext uri="{FF2B5EF4-FFF2-40B4-BE49-F238E27FC236}">
              <a16:creationId xmlns:a16="http://schemas.microsoft.com/office/drawing/2014/main" id="{00000000-0008-0000-0F00-000094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1" name="テキスト ボックス 660">
          <a:extLst>
            <a:ext uri="{FF2B5EF4-FFF2-40B4-BE49-F238E27FC236}">
              <a16:creationId xmlns:a16="http://schemas.microsoft.com/office/drawing/2014/main" id="{00000000-0008-0000-0F00-000095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2" name="【消防施設】&#10;一人当たり面積グラフ枠">
          <a:extLst>
            <a:ext uri="{FF2B5EF4-FFF2-40B4-BE49-F238E27FC236}">
              <a16:creationId xmlns:a16="http://schemas.microsoft.com/office/drawing/2014/main" id="{00000000-0008-0000-0F00-000096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12954</xdr:rowOff>
    </xdr:from>
    <xdr:to>
      <xdr:col>116</xdr:col>
      <xdr:colOff>62864</xdr:colOff>
      <xdr:row>86</xdr:row>
      <xdr:rowOff>26670</xdr:rowOff>
    </xdr:to>
    <xdr:cxnSp macro="">
      <xdr:nvCxnSpPr>
        <xdr:cNvPr id="663" name="直線コネクタ 662">
          <a:extLst>
            <a:ext uri="{FF2B5EF4-FFF2-40B4-BE49-F238E27FC236}">
              <a16:creationId xmlns:a16="http://schemas.microsoft.com/office/drawing/2014/main" id="{00000000-0008-0000-0F00-000097020000}"/>
            </a:ext>
          </a:extLst>
        </xdr:cNvPr>
        <xdr:cNvCxnSpPr/>
      </xdr:nvCxnSpPr>
      <xdr:spPr>
        <a:xfrm flipV="1">
          <a:off x="22160864" y="13386054"/>
          <a:ext cx="0" cy="138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664" name="【消防施設】&#10;一人当たり面積最小値テキスト">
          <a:extLst>
            <a:ext uri="{FF2B5EF4-FFF2-40B4-BE49-F238E27FC236}">
              <a16:creationId xmlns:a16="http://schemas.microsoft.com/office/drawing/2014/main" id="{00000000-0008-0000-0F00-000098020000}"/>
            </a:ext>
          </a:extLst>
        </xdr:cNvPr>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665" name="直線コネクタ 664">
          <a:extLst>
            <a:ext uri="{FF2B5EF4-FFF2-40B4-BE49-F238E27FC236}">
              <a16:creationId xmlns:a16="http://schemas.microsoft.com/office/drawing/2014/main" id="{00000000-0008-0000-0F00-000099020000}"/>
            </a:ext>
          </a:extLst>
        </xdr:cNvPr>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131081</xdr:rowOff>
    </xdr:from>
    <xdr:ext cx="469744" cy="259045"/>
    <xdr:sp macro="" textlink="">
      <xdr:nvSpPr>
        <xdr:cNvPr id="666" name="【消防施設】&#10;一人当たり面積最大値テキスト">
          <a:extLst>
            <a:ext uri="{FF2B5EF4-FFF2-40B4-BE49-F238E27FC236}">
              <a16:creationId xmlns:a16="http://schemas.microsoft.com/office/drawing/2014/main" id="{00000000-0008-0000-0F00-00009A020000}"/>
            </a:ext>
          </a:extLst>
        </xdr:cNvPr>
        <xdr:cNvSpPr txBox="1"/>
      </xdr:nvSpPr>
      <xdr:spPr>
        <a:xfrm>
          <a:off x="22199600" y="1316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12954</xdr:rowOff>
    </xdr:from>
    <xdr:to>
      <xdr:col>116</xdr:col>
      <xdr:colOff>152400</xdr:colOff>
      <xdr:row>78</xdr:row>
      <xdr:rowOff>12954</xdr:rowOff>
    </xdr:to>
    <xdr:cxnSp macro="">
      <xdr:nvCxnSpPr>
        <xdr:cNvPr id="667" name="直線コネクタ 666">
          <a:extLst>
            <a:ext uri="{FF2B5EF4-FFF2-40B4-BE49-F238E27FC236}">
              <a16:creationId xmlns:a16="http://schemas.microsoft.com/office/drawing/2014/main" id="{00000000-0008-0000-0F00-00009B020000}"/>
            </a:ext>
          </a:extLst>
        </xdr:cNvPr>
        <xdr:cNvCxnSpPr/>
      </xdr:nvCxnSpPr>
      <xdr:spPr>
        <a:xfrm>
          <a:off x="22072600" y="1338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64025</xdr:rowOff>
    </xdr:from>
    <xdr:ext cx="469744" cy="259045"/>
    <xdr:sp macro="" textlink="">
      <xdr:nvSpPr>
        <xdr:cNvPr id="668" name="【消防施設】&#10;一人当たり面積平均値テキスト">
          <a:extLst>
            <a:ext uri="{FF2B5EF4-FFF2-40B4-BE49-F238E27FC236}">
              <a16:creationId xmlns:a16="http://schemas.microsoft.com/office/drawing/2014/main" id="{00000000-0008-0000-0F00-00009C020000}"/>
            </a:ext>
          </a:extLst>
        </xdr:cNvPr>
        <xdr:cNvSpPr txBox="1"/>
      </xdr:nvSpPr>
      <xdr:spPr>
        <a:xfrm>
          <a:off x="22199600" y="144658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85598</xdr:rowOff>
    </xdr:from>
    <xdr:to>
      <xdr:col>116</xdr:col>
      <xdr:colOff>114300</xdr:colOff>
      <xdr:row>85</xdr:row>
      <xdr:rowOff>15748</xdr:rowOff>
    </xdr:to>
    <xdr:sp macro="" textlink="">
      <xdr:nvSpPr>
        <xdr:cNvPr id="669" name="フローチャート: 判断 668">
          <a:extLst>
            <a:ext uri="{FF2B5EF4-FFF2-40B4-BE49-F238E27FC236}">
              <a16:creationId xmlns:a16="http://schemas.microsoft.com/office/drawing/2014/main" id="{00000000-0008-0000-0F00-00009D020000}"/>
            </a:ext>
          </a:extLst>
        </xdr:cNvPr>
        <xdr:cNvSpPr/>
      </xdr:nvSpPr>
      <xdr:spPr>
        <a:xfrm>
          <a:off x="22110700" y="1448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119887</xdr:rowOff>
    </xdr:from>
    <xdr:to>
      <xdr:col>112</xdr:col>
      <xdr:colOff>38100</xdr:colOff>
      <xdr:row>85</xdr:row>
      <xdr:rowOff>50037</xdr:rowOff>
    </xdr:to>
    <xdr:sp macro="" textlink="">
      <xdr:nvSpPr>
        <xdr:cNvPr id="670" name="フローチャート: 判断 669">
          <a:extLst>
            <a:ext uri="{FF2B5EF4-FFF2-40B4-BE49-F238E27FC236}">
              <a16:creationId xmlns:a16="http://schemas.microsoft.com/office/drawing/2014/main" id="{00000000-0008-0000-0F00-00009E020000}"/>
            </a:ext>
          </a:extLst>
        </xdr:cNvPr>
        <xdr:cNvSpPr/>
      </xdr:nvSpPr>
      <xdr:spPr>
        <a:xfrm>
          <a:off x="21272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17018</xdr:rowOff>
    </xdr:from>
    <xdr:to>
      <xdr:col>107</xdr:col>
      <xdr:colOff>101600</xdr:colOff>
      <xdr:row>84</xdr:row>
      <xdr:rowOff>118618</xdr:rowOff>
    </xdr:to>
    <xdr:sp macro="" textlink="">
      <xdr:nvSpPr>
        <xdr:cNvPr id="671" name="フローチャート: 判断 670">
          <a:extLst>
            <a:ext uri="{FF2B5EF4-FFF2-40B4-BE49-F238E27FC236}">
              <a16:creationId xmlns:a16="http://schemas.microsoft.com/office/drawing/2014/main" id="{00000000-0008-0000-0F00-00009F020000}"/>
            </a:ext>
          </a:extLst>
        </xdr:cNvPr>
        <xdr:cNvSpPr/>
      </xdr:nvSpPr>
      <xdr:spPr>
        <a:xfrm>
          <a:off x="20383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xdr:rowOff>
    </xdr:from>
    <xdr:to>
      <xdr:col>102</xdr:col>
      <xdr:colOff>165100</xdr:colOff>
      <xdr:row>84</xdr:row>
      <xdr:rowOff>116332</xdr:rowOff>
    </xdr:to>
    <xdr:sp macro="" textlink="">
      <xdr:nvSpPr>
        <xdr:cNvPr id="672" name="フローチャート: 判断 671">
          <a:extLst>
            <a:ext uri="{FF2B5EF4-FFF2-40B4-BE49-F238E27FC236}">
              <a16:creationId xmlns:a16="http://schemas.microsoft.com/office/drawing/2014/main" id="{00000000-0008-0000-0F00-0000A0020000}"/>
            </a:ext>
          </a:extLst>
        </xdr:cNvPr>
        <xdr:cNvSpPr/>
      </xdr:nvSpPr>
      <xdr:spPr>
        <a:xfrm>
          <a:off x="19494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124461</xdr:rowOff>
    </xdr:from>
    <xdr:to>
      <xdr:col>98</xdr:col>
      <xdr:colOff>38100</xdr:colOff>
      <xdr:row>85</xdr:row>
      <xdr:rowOff>54611</xdr:rowOff>
    </xdr:to>
    <xdr:sp macro="" textlink="">
      <xdr:nvSpPr>
        <xdr:cNvPr id="673" name="フローチャート: 判断 672">
          <a:extLst>
            <a:ext uri="{FF2B5EF4-FFF2-40B4-BE49-F238E27FC236}">
              <a16:creationId xmlns:a16="http://schemas.microsoft.com/office/drawing/2014/main" id="{00000000-0008-0000-0F00-0000A1020000}"/>
            </a:ext>
          </a:extLst>
        </xdr:cNvPr>
        <xdr:cNvSpPr/>
      </xdr:nvSpPr>
      <xdr:spPr>
        <a:xfrm>
          <a:off x="186055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4" name="テキスト ボックス 673">
          <a:extLst>
            <a:ext uri="{FF2B5EF4-FFF2-40B4-BE49-F238E27FC236}">
              <a16:creationId xmlns:a16="http://schemas.microsoft.com/office/drawing/2014/main" id="{00000000-0008-0000-0F00-0000A2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5" name="テキスト ボックス 674">
          <a:extLst>
            <a:ext uri="{FF2B5EF4-FFF2-40B4-BE49-F238E27FC236}">
              <a16:creationId xmlns:a16="http://schemas.microsoft.com/office/drawing/2014/main" id="{00000000-0008-0000-0F00-0000A3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21589</xdr:rowOff>
    </xdr:from>
    <xdr:to>
      <xdr:col>112</xdr:col>
      <xdr:colOff>38100</xdr:colOff>
      <xdr:row>85</xdr:row>
      <xdr:rowOff>123189</xdr:rowOff>
    </xdr:to>
    <xdr:sp macro="" textlink="">
      <xdr:nvSpPr>
        <xdr:cNvPr id="679" name="楕円 678">
          <a:extLst>
            <a:ext uri="{FF2B5EF4-FFF2-40B4-BE49-F238E27FC236}">
              <a16:creationId xmlns:a16="http://schemas.microsoft.com/office/drawing/2014/main" id="{00000000-0008-0000-0F00-0000A7020000}"/>
            </a:ext>
          </a:extLst>
        </xdr:cNvPr>
        <xdr:cNvSpPr/>
      </xdr:nvSpPr>
      <xdr:spPr>
        <a:xfrm>
          <a:off x="21272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23876</xdr:rowOff>
    </xdr:from>
    <xdr:to>
      <xdr:col>102</xdr:col>
      <xdr:colOff>165100</xdr:colOff>
      <xdr:row>85</xdr:row>
      <xdr:rowOff>125476</xdr:rowOff>
    </xdr:to>
    <xdr:sp macro="" textlink="">
      <xdr:nvSpPr>
        <xdr:cNvPr id="680" name="楕円 679">
          <a:extLst>
            <a:ext uri="{FF2B5EF4-FFF2-40B4-BE49-F238E27FC236}">
              <a16:creationId xmlns:a16="http://schemas.microsoft.com/office/drawing/2014/main" id="{00000000-0008-0000-0F00-0000A8020000}"/>
            </a:ext>
          </a:extLst>
        </xdr:cNvPr>
        <xdr:cNvSpPr/>
      </xdr:nvSpPr>
      <xdr:spPr>
        <a:xfrm>
          <a:off x="19494500" y="1459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66564</xdr:rowOff>
    </xdr:from>
    <xdr:ext cx="469744" cy="259045"/>
    <xdr:sp macro="" textlink="">
      <xdr:nvSpPr>
        <xdr:cNvPr id="681" name="n_1aveValue【消防施設】&#10;一人当たり面積">
          <a:extLst>
            <a:ext uri="{FF2B5EF4-FFF2-40B4-BE49-F238E27FC236}">
              <a16:creationId xmlns:a16="http://schemas.microsoft.com/office/drawing/2014/main" id="{00000000-0008-0000-0F00-0000A9020000}"/>
            </a:ext>
          </a:extLst>
        </xdr:cNvPr>
        <xdr:cNvSpPr txBox="1"/>
      </xdr:nvSpPr>
      <xdr:spPr>
        <a:xfrm>
          <a:off x="21075727" y="1429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135145</xdr:rowOff>
    </xdr:from>
    <xdr:ext cx="469744" cy="259045"/>
    <xdr:sp macro="" textlink="">
      <xdr:nvSpPr>
        <xdr:cNvPr id="682" name="n_2aveValue【消防施設】&#10;一人当たり面積">
          <a:extLst>
            <a:ext uri="{FF2B5EF4-FFF2-40B4-BE49-F238E27FC236}">
              <a16:creationId xmlns:a16="http://schemas.microsoft.com/office/drawing/2014/main" id="{00000000-0008-0000-0F00-0000AA020000}"/>
            </a:ext>
          </a:extLst>
        </xdr:cNvPr>
        <xdr:cNvSpPr txBox="1"/>
      </xdr:nvSpPr>
      <xdr:spPr>
        <a:xfrm>
          <a:off x="20199427" y="1419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132859</xdr:rowOff>
    </xdr:from>
    <xdr:ext cx="469744" cy="259045"/>
    <xdr:sp macro="" textlink="">
      <xdr:nvSpPr>
        <xdr:cNvPr id="683" name="n_3aveValue【消防施設】&#10;一人当たり面積">
          <a:extLst>
            <a:ext uri="{FF2B5EF4-FFF2-40B4-BE49-F238E27FC236}">
              <a16:creationId xmlns:a16="http://schemas.microsoft.com/office/drawing/2014/main" id="{00000000-0008-0000-0F00-0000AB020000}"/>
            </a:ext>
          </a:extLst>
        </xdr:cNvPr>
        <xdr:cNvSpPr txBox="1"/>
      </xdr:nvSpPr>
      <xdr:spPr>
        <a:xfrm>
          <a:off x="19310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71138</xdr:rowOff>
    </xdr:from>
    <xdr:ext cx="469744" cy="259045"/>
    <xdr:sp macro="" textlink="">
      <xdr:nvSpPr>
        <xdr:cNvPr id="684" name="n_4aveValue【消防施設】&#10;一人当たり面積">
          <a:extLst>
            <a:ext uri="{FF2B5EF4-FFF2-40B4-BE49-F238E27FC236}">
              <a16:creationId xmlns:a16="http://schemas.microsoft.com/office/drawing/2014/main" id="{00000000-0008-0000-0F00-0000AC020000}"/>
            </a:ext>
          </a:extLst>
        </xdr:cNvPr>
        <xdr:cNvSpPr txBox="1"/>
      </xdr:nvSpPr>
      <xdr:spPr>
        <a:xfrm>
          <a:off x="18421427" y="143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114316</xdr:rowOff>
    </xdr:from>
    <xdr:ext cx="469744" cy="259045"/>
    <xdr:sp macro="" textlink="">
      <xdr:nvSpPr>
        <xdr:cNvPr id="685" name="n_1mainValue【消防施設】&#10;一人当たり面積">
          <a:extLst>
            <a:ext uri="{FF2B5EF4-FFF2-40B4-BE49-F238E27FC236}">
              <a16:creationId xmlns:a16="http://schemas.microsoft.com/office/drawing/2014/main" id="{00000000-0008-0000-0F00-0000AD020000}"/>
            </a:ext>
          </a:extLst>
        </xdr:cNvPr>
        <xdr:cNvSpPr txBox="1"/>
      </xdr:nvSpPr>
      <xdr:spPr>
        <a:xfrm>
          <a:off x="210757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116603</xdr:rowOff>
    </xdr:from>
    <xdr:ext cx="469744" cy="259045"/>
    <xdr:sp macro="" textlink="">
      <xdr:nvSpPr>
        <xdr:cNvPr id="686" name="n_3mainValue【消防施設】&#10;一人当たり面積">
          <a:extLst>
            <a:ext uri="{FF2B5EF4-FFF2-40B4-BE49-F238E27FC236}">
              <a16:creationId xmlns:a16="http://schemas.microsoft.com/office/drawing/2014/main" id="{00000000-0008-0000-0F00-0000AE020000}"/>
            </a:ext>
          </a:extLst>
        </xdr:cNvPr>
        <xdr:cNvSpPr txBox="1"/>
      </xdr:nvSpPr>
      <xdr:spPr>
        <a:xfrm>
          <a:off x="19310427" y="1468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7" name="正方形/長方形 686">
          <a:extLst>
            <a:ext uri="{FF2B5EF4-FFF2-40B4-BE49-F238E27FC236}">
              <a16:creationId xmlns:a16="http://schemas.microsoft.com/office/drawing/2014/main" id="{00000000-0008-0000-0F00-0000AF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8" name="正方形/長方形 687">
          <a:extLst>
            <a:ext uri="{FF2B5EF4-FFF2-40B4-BE49-F238E27FC236}">
              <a16:creationId xmlns:a16="http://schemas.microsoft.com/office/drawing/2014/main" id="{00000000-0008-0000-0F00-0000B0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9" name="正方形/長方形 688">
          <a:extLst>
            <a:ext uri="{FF2B5EF4-FFF2-40B4-BE49-F238E27FC236}">
              <a16:creationId xmlns:a16="http://schemas.microsoft.com/office/drawing/2014/main" id="{00000000-0008-0000-0F00-0000B1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0" name="正方形/長方形 689">
          <a:extLst>
            <a:ext uri="{FF2B5EF4-FFF2-40B4-BE49-F238E27FC236}">
              <a16:creationId xmlns:a16="http://schemas.microsoft.com/office/drawing/2014/main" id="{00000000-0008-0000-0F00-0000B2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1" name="正方形/長方形 690">
          <a:extLst>
            <a:ext uri="{FF2B5EF4-FFF2-40B4-BE49-F238E27FC236}">
              <a16:creationId xmlns:a16="http://schemas.microsoft.com/office/drawing/2014/main" id="{00000000-0008-0000-0F00-0000B3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2" name="正方形/長方形 691">
          <a:extLst>
            <a:ext uri="{FF2B5EF4-FFF2-40B4-BE49-F238E27FC236}">
              <a16:creationId xmlns:a16="http://schemas.microsoft.com/office/drawing/2014/main" id="{00000000-0008-0000-0F00-0000B4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3" name="正方形/長方形 692">
          <a:extLst>
            <a:ext uri="{FF2B5EF4-FFF2-40B4-BE49-F238E27FC236}">
              <a16:creationId xmlns:a16="http://schemas.microsoft.com/office/drawing/2014/main" id="{00000000-0008-0000-0F00-0000B5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4" name="正方形/長方形 693">
          <a:extLst>
            <a:ext uri="{FF2B5EF4-FFF2-40B4-BE49-F238E27FC236}">
              <a16:creationId xmlns:a16="http://schemas.microsoft.com/office/drawing/2014/main" id="{00000000-0008-0000-0F00-0000B6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5" name="テキスト ボックス 694">
          <a:extLst>
            <a:ext uri="{FF2B5EF4-FFF2-40B4-BE49-F238E27FC236}">
              <a16:creationId xmlns:a16="http://schemas.microsoft.com/office/drawing/2014/main" id="{00000000-0008-0000-0F00-0000B7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6" name="直線コネクタ 695">
          <a:extLst>
            <a:ext uri="{FF2B5EF4-FFF2-40B4-BE49-F238E27FC236}">
              <a16:creationId xmlns:a16="http://schemas.microsoft.com/office/drawing/2014/main" id="{00000000-0008-0000-0F00-0000B8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97" name="テキスト ボックス 696">
          <a:extLst>
            <a:ext uri="{FF2B5EF4-FFF2-40B4-BE49-F238E27FC236}">
              <a16:creationId xmlns:a16="http://schemas.microsoft.com/office/drawing/2014/main" id="{00000000-0008-0000-0F00-0000B9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98" name="直線コネクタ 697">
          <a:extLst>
            <a:ext uri="{FF2B5EF4-FFF2-40B4-BE49-F238E27FC236}">
              <a16:creationId xmlns:a16="http://schemas.microsoft.com/office/drawing/2014/main" id="{00000000-0008-0000-0F00-0000BA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99" name="テキスト ボックス 698">
          <a:extLst>
            <a:ext uri="{FF2B5EF4-FFF2-40B4-BE49-F238E27FC236}">
              <a16:creationId xmlns:a16="http://schemas.microsoft.com/office/drawing/2014/main" id="{00000000-0008-0000-0F00-0000BB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0" name="直線コネクタ 699">
          <a:extLst>
            <a:ext uri="{FF2B5EF4-FFF2-40B4-BE49-F238E27FC236}">
              <a16:creationId xmlns:a16="http://schemas.microsoft.com/office/drawing/2014/main" id="{00000000-0008-0000-0F00-0000BC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1" name="テキスト ボックス 700">
          <a:extLst>
            <a:ext uri="{FF2B5EF4-FFF2-40B4-BE49-F238E27FC236}">
              <a16:creationId xmlns:a16="http://schemas.microsoft.com/office/drawing/2014/main" id="{00000000-0008-0000-0F00-0000BD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02" name="直線コネクタ 701">
          <a:extLst>
            <a:ext uri="{FF2B5EF4-FFF2-40B4-BE49-F238E27FC236}">
              <a16:creationId xmlns:a16="http://schemas.microsoft.com/office/drawing/2014/main" id="{00000000-0008-0000-0F00-0000BE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04" name="直線コネクタ 703">
          <a:extLst>
            <a:ext uri="{FF2B5EF4-FFF2-40B4-BE49-F238E27FC236}">
              <a16:creationId xmlns:a16="http://schemas.microsoft.com/office/drawing/2014/main" id="{00000000-0008-0000-0F00-0000C0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06" name="直線コネクタ 705">
          <a:extLst>
            <a:ext uri="{FF2B5EF4-FFF2-40B4-BE49-F238E27FC236}">
              <a16:creationId xmlns:a16="http://schemas.microsoft.com/office/drawing/2014/main" id="{00000000-0008-0000-0F00-0000C2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07" name="テキスト ボックス 706">
          <a:extLst>
            <a:ext uri="{FF2B5EF4-FFF2-40B4-BE49-F238E27FC236}">
              <a16:creationId xmlns:a16="http://schemas.microsoft.com/office/drawing/2014/main" id="{00000000-0008-0000-0F00-0000C3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08" name="直線コネクタ 707">
          <a:extLst>
            <a:ext uri="{FF2B5EF4-FFF2-40B4-BE49-F238E27FC236}">
              <a16:creationId xmlns:a16="http://schemas.microsoft.com/office/drawing/2014/main" id="{00000000-0008-0000-0F00-0000C4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09" name="テキスト ボックス 708">
          <a:extLst>
            <a:ext uri="{FF2B5EF4-FFF2-40B4-BE49-F238E27FC236}">
              <a16:creationId xmlns:a16="http://schemas.microsoft.com/office/drawing/2014/main" id="{00000000-0008-0000-0F00-0000C5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0" name="直線コネクタ 709">
          <a:extLst>
            <a:ext uri="{FF2B5EF4-FFF2-40B4-BE49-F238E27FC236}">
              <a16:creationId xmlns:a16="http://schemas.microsoft.com/office/drawing/2014/main" id="{00000000-0008-0000-0F00-0000C6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1" name="【庁舎】&#10;有形固定資産減価償却率グラフ枠">
          <a:extLst>
            <a:ext uri="{FF2B5EF4-FFF2-40B4-BE49-F238E27FC236}">
              <a16:creationId xmlns:a16="http://schemas.microsoft.com/office/drawing/2014/main" id="{00000000-0008-0000-0F00-0000C7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89263</xdr:rowOff>
    </xdr:from>
    <xdr:to>
      <xdr:col>85</xdr:col>
      <xdr:colOff>126364</xdr:colOff>
      <xdr:row>109</xdr:row>
      <xdr:rowOff>9252</xdr:rowOff>
    </xdr:to>
    <xdr:cxnSp macro="">
      <xdr:nvCxnSpPr>
        <xdr:cNvPr id="712" name="直線コネクタ 711">
          <a:extLst>
            <a:ext uri="{FF2B5EF4-FFF2-40B4-BE49-F238E27FC236}">
              <a16:creationId xmlns:a16="http://schemas.microsoft.com/office/drawing/2014/main" id="{00000000-0008-0000-0F00-0000C8020000}"/>
            </a:ext>
          </a:extLst>
        </xdr:cNvPr>
        <xdr:cNvCxnSpPr/>
      </xdr:nvCxnSpPr>
      <xdr:spPr>
        <a:xfrm flipV="1">
          <a:off x="16318864" y="17234263"/>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13079</xdr:rowOff>
    </xdr:from>
    <xdr:ext cx="405111" cy="259045"/>
    <xdr:sp macro="" textlink="">
      <xdr:nvSpPr>
        <xdr:cNvPr id="713" name="【庁舎】&#10;有形固定資産減価償却率最小値テキスト">
          <a:extLst>
            <a:ext uri="{FF2B5EF4-FFF2-40B4-BE49-F238E27FC236}">
              <a16:creationId xmlns:a16="http://schemas.microsoft.com/office/drawing/2014/main" id="{00000000-0008-0000-0F00-0000C9020000}"/>
            </a:ext>
          </a:extLst>
        </xdr:cNvPr>
        <xdr:cNvSpPr txBox="1"/>
      </xdr:nvSpPr>
      <xdr:spPr>
        <a:xfrm>
          <a:off x="16357600" y="18701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9252</xdr:rowOff>
    </xdr:from>
    <xdr:to>
      <xdr:col>86</xdr:col>
      <xdr:colOff>25400</xdr:colOff>
      <xdr:row>109</xdr:row>
      <xdr:rowOff>9252</xdr:rowOff>
    </xdr:to>
    <xdr:cxnSp macro="">
      <xdr:nvCxnSpPr>
        <xdr:cNvPr id="714" name="直線コネクタ 713">
          <a:extLst>
            <a:ext uri="{FF2B5EF4-FFF2-40B4-BE49-F238E27FC236}">
              <a16:creationId xmlns:a16="http://schemas.microsoft.com/office/drawing/2014/main" id="{00000000-0008-0000-0F00-0000CA020000}"/>
            </a:ext>
          </a:extLst>
        </xdr:cNvPr>
        <xdr:cNvCxnSpPr/>
      </xdr:nvCxnSpPr>
      <xdr:spPr>
        <a:xfrm>
          <a:off x="16230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35940</xdr:rowOff>
    </xdr:from>
    <xdr:ext cx="340478" cy="259045"/>
    <xdr:sp macro="" textlink="">
      <xdr:nvSpPr>
        <xdr:cNvPr id="715" name="【庁舎】&#10;有形固定資産減価償却率最大値テキスト">
          <a:extLst>
            <a:ext uri="{FF2B5EF4-FFF2-40B4-BE49-F238E27FC236}">
              <a16:creationId xmlns:a16="http://schemas.microsoft.com/office/drawing/2014/main" id="{00000000-0008-0000-0F00-0000CB020000}"/>
            </a:ext>
          </a:extLst>
        </xdr:cNvPr>
        <xdr:cNvSpPr txBox="1"/>
      </xdr:nvSpPr>
      <xdr:spPr>
        <a:xfrm>
          <a:off x="16357600" y="1700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89263</xdr:rowOff>
    </xdr:from>
    <xdr:to>
      <xdr:col>86</xdr:col>
      <xdr:colOff>25400</xdr:colOff>
      <xdr:row>100</xdr:row>
      <xdr:rowOff>89263</xdr:rowOff>
    </xdr:to>
    <xdr:cxnSp macro="">
      <xdr:nvCxnSpPr>
        <xdr:cNvPr id="716" name="直線コネクタ 715">
          <a:extLst>
            <a:ext uri="{FF2B5EF4-FFF2-40B4-BE49-F238E27FC236}">
              <a16:creationId xmlns:a16="http://schemas.microsoft.com/office/drawing/2014/main" id="{00000000-0008-0000-0F00-0000CC020000}"/>
            </a:ext>
          </a:extLst>
        </xdr:cNvPr>
        <xdr:cNvCxnSpPr/>
      </xdr:nvCxnSpPr>
      <xdr:spPr>
        <a:xfrm>
          <a:off x="16230600" y="1723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20156</xdr:rowOff>
    </xdr:from>
    <xdr:ext cx="405111" cy="259045"/>
    <xdr:sp macro="" textlink="">
      <xdr:nvSpPr>
        <xdr:cNvPr id="717" name="【庁舎】&#10;有形固定資産減価償却率平均値テキスト">
          <a:extLst>
            <a:ext uri="{FF2B5EF4-FFF2-40B4-BE49-F238E27FC236}">
              <a16:creationId xmlns:a16="http://schemas.microsoft.com/office/drawing/2014/main" id="{00000000-0008-0000-0F00-0000CD020000}"/>
            </a:ext>
          </a:extLst>
        </xdr:cNvPr>
        <xdr:cNvSpPr txBox="1"/>
      </xdr:nvSpPr>
      <xdr:spPr>
        <a:xfrm>
          <a:off x="16357600" y="17850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41729</xdr:rowOff>
    </xdr:from>
    <xdr:to>
      <xdr:col>85</xdr:col>
      <xdr:colOff>177800</xdr:colOff>
      <xdr:row>104</xdr:row>
      <xdr:rowOff>143329</xdr:rowOff>
    </xdr:to>
    <xdr:sp macro="" textlink="">
      <xdr:nvSpPr>
        <xdr:cNvPr id="718" name="フローチャート: 判断 717">
          <a:extLst>
            <a:ext uri="{FF2B5EF4-FFF2-40B4-BE49-F238E27FC236}">
              <a16:creationId xmlns:a16="http://schemas.microsoft.com/office/drawing/2014/main" id="{00000000-0008-0000-0F00-0000CE020000}"/>
            </a:ext>
          </a:extLst>
        </xdr:cNvPr>
        <xdr:cNvSpPr/>
      </xdr:nvSpPr>
      <xdr:spPr>
        <a:xfrm>
          <a:off x="162687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41729</xdr:rowOff>
    </xdr:from>
    <xdr:to>
      <xdr:col>81</xdr:col>
      <xdr:colOff>101600</xdr:colOff>
      <xdr:row>104</xdr:row>
      <xdr:rowOff>143329</xdr:rowOff>
    </xdr:to>
    <xdr:sp macro="" textlink="">
      <xdr:nvSpPr>
        <xdr:cNvPr id="719" name="フローチャート: 判断 718">
          <a:extLst>
            <a:ext uri="{FF2B5EF4-FFF2-40B4-BE49-F238E27FC236}">
              <a16:creationId xmlns:a16="http://schemas.microsoft.com/office/drawing/2014/main" id="{00000000-0008-0000-0F00-0000CF020000}"/>
            </a:ext>
          </a:extLst>
        </xdr:cNvPr>
        <xdr:cNvSpPr/>
      </xdr:nvSpPr>
      <xdr:spPr>
        <a:xfrm>
          <a:off x="15430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111942</xdr:rowOff>
    </xdr:from>
    <xdr:to>
      <xdr:col>76</xdr:col>
      <xdr:colOff>165100</xdr:colOff>
      <xdr:row>105</xdr:row>
      <xdr:rowOff>42092</xdr:rowOff>
    </xdr:to>
    <xdr:sp macro="" textlink="">
      <xdr:nvSpPr>
        <xdr:cNvPr id="720" name="フローチャート: 判断 719">
          <a:extLst>
            <a:ext uri="{FF2B5EF4-FFF2-40B4-BE49-F238E27FC236}">
              <a16:creationId xmlns:a16="http://schemas.microsoft.com/office/drawing/2014/main" id="{00000000-0008-0000-0F00-0000D0020000}"/>
            </a:ext>
          </a:extLst>
        </xdr:cNvPr>
        <xdr:cNvSpPr/>
      </xdr:nvSpPr>
      <xdr:spPr>
        <a:xfrm>
          <a:off x="14541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164193</xdr:rowOff>
    </xdr:from>
    <xdr:to>
      <xdr:col>72</xdr:col>
      <xdr:colOff>38100</xdr:colOff>
      <xdr:row>105</xdr:row>
      <xdr:rowOff>94343</xdr:rowOff>
    </xdr:to>
    <xdr:sp macro="" textlink="">
      <xdr:nvSpPr>
        <xdr:cNvPr id="721" name="フローチャート: 判断 720">
          <a:extLst>
            <a:ext uri="{FF2B5EF4-FFF2-40B4-BE49-F238E27FC236}">
              <a16:creationId xmlns:a16="http://schemas.microsoft.com/office/drawing/2014/main" id="{00000000-0008-0000-0F00-0000D1020000}"/>
            </a:ext>
          </a:extLst>
        </xdr:cNvPr>
        <xdr:cNvSpPr/>
      </xdr:nvSpPr>
      <xdr:spPr>
        <a:xfrm>
          <a:off x="136525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169092</xdr:rowOff>
    </xdr:from>
    <xdr:to>
      <xdr:col>67</xdr:col>
      <xdr:colOff>101600</xdr:colOff>
      <xdr:row>105</xdr:row>
      <xdr:rowOff>99242</xdr:rowOff>
    </xdr:to>
    <xdr:sp macro="" textlink="">
      <xdr:nvSpPr>
        <xdr:cNvPr id="722" name="フローチャート: 判断 721">
          <a:extLst>
            <a:ext uri="{FF2B5EF4-FFF2-40B4-BE49-F238E27FC236}">
              <a16:creationId xmlns:a16="http://schemas.microsoft.com/office/drawing/2014/main" id="{00000000-0008-0000-0F00-0000D2020000}"/>
            </a:ext>
          </a:extLst>
        </xdr:cNvPr>
        <xdr:cNvSpPr/>
      </xdr:nvSpPr>
      <xdr:spPr>
        <a:xfrm>
          <a:off x="12763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3" name="テキスト ボックス 722">
          <a:extLst>
            <a:ext uri="{FF2B5EF4-FFF2-40B4-BE49-F238E27FC236}">
              <a16:creationId xmlns:a16="http://schemas.microsoft.com/office/drawing/2014/main" id="{00000000-0008-0000-0F00-0000D3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00000000-0008-0000-0F00-0000D4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00000000-0008-0000-0F00-0000D5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00000000-0008-0000-0F00-0000D6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00000000-0008-0000-0F00-0000D7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38463</xdr:rowOff>
    </xdr:from>
    <xdr:to>
      <xdr:col>81</xdr:col>
      <xdr:colOff>101600</xdr:colOff>
      <xdr:row>107</xdr:row>
      <xdr:rowOff>140063</xdr:rowOff>
    </xdr:to>
    <xdr:sp macro="" textlink="">
      <xdr:nvSpPr>
        <xdr:cNvPr id="728" name="楕円 727">
          <a:extLst>
            <a:ext uri="{FF2B5EF4-FFF2-40B4-BE49-F238E27FC236}">
              <a16:creationId xmlns:a16="http://schemas.microsoft.com/office/drawing/2014/main" id="{00000000-0008-0000-0F00-0000D8020000}"/>
            </a:ext>
          </a:extLst>
        </xdr:cNvPr>
        <xdr:cNvSpPr/>
      </xdr:nvSpPr>
      <xdr:spPr>
        <a:xfrm>
          <a:off x="15430500" y="1838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107</xdr:row>
      <xdr:rowOff>36830</xdr:rowOff>
    </xdr:from>
    <xdr:to>
      <xdr:col>72</xdr:col>
      <xdr:colOff>38100</xdr:colOff>
      <xdr:row>107</xdr:row>
      <xdr:rowOff>138430</xdr:rowOff>
    </xdr:to>
    <xdr:sp macro="" textlink="">
      <xdr:nvSpPr>
        <xdr:cNvPr id="729" name="楕円 728">
          <a:extLst>
            <a:ext uri="{FF2B5EF4-FFF2-40B4-BE49-F238E27FC236}">
              <a16:creationId xmlns:a16="http://schemas.microsoft.com/office/drawing/2014/main" id="{00000000-0008-0000-0F00-0000D9020000}"/>
            </a:ext>
          </a:extLst>
        </xdr:cNvPr>
        <xdr:cNvSpPr/>
      </xdr:nvSpPr>
      <xdr:spPr>
        <a:xfrm>
          <a:off x="13652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159856</xdr:rowOff>
    </xdr:from>
    <xdr:ext cx="405111" cy="259045"/>
    <xdr:sp macro="" textlink="">
      <xdr:nvSpPr>
        <xdr:cNvPr id="730" name="n_1aveValue【庁舎】&#10;有形固定資産減価償却率">
          <a:extLst>
            <a:ext uri="{FF2B5EF4-FFF2-40B4-BE49-F238E27FC236}">
              <a16:creationId xmlns:a16="http://schemas.microsoft.com/office/drawing/2014/main" id="{00000000-0008-0000-0F00-0000DA020000}"/>
            </a:ext>
          </a:extLst>
        </xdr:cNvPr>
        <xdr:cNvSpPr txBox="1"/>
      </xdr:nvSpPr>
      <xdr:spPr>
        <a:xfrm>
          <a:off x="152660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58619</xdr:rowOff>
    </xdr:from>
    <xdr:ext cx="405111" cy="259045"/>
    <xdr:sp macro="" textlink="">
      <xdr:nvSpPr>
        <xdr:cNvPr id="731" name="n_2aveValue【庁舎】&#10;有形固定資産減価償却率">
          <a:extLst>
            <a:ext uri="{FF2B5EF4-FFF2-40B4-BE49-F238E27FC236}">
              <a16:creationId xmlns:a16="http://schemas.microsoft.com/office/drawing/2014/main" id="{00000000-0008-0000-0F00-0000DB020000}"/>
            </a:ext>
          </a:extLst>
        </xdr:cNvPr>
        <xdr:cNvSpPr txBox="1"/>
      </xdr:nvSpPr>
      <xdr:spPr>
        <a:xfrm>
          <a:off x="143897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110870</xdr:rowOff>
    </xdr:from>
    <xdr:ext cx="405111" cy="259045"/>
    <xdr:sp macro="" textlink="">
      <xdr:nvSpPr>
        <xdr:cNvPr id="732" name="n_3aveValue【庁舎】&#10;有形固定資産減価償却率">
          <a:extLst>
            <a:ext uri="{FF2B5EF4-FFF2-40B4-BE49-F238E27FC236}">
              <a16:creationId xmlns:a16="http://schemas.microsoft.com/office/drawing/2014/main" id="{00000000-0008-0000-0F00-0000DC020000}"/>
            </a:ext>
          </a:extLst>
        </xdr:cNvPr>
        <xdr:cNvSpPr txBox="1"/>
      </xdr:nvSpPr>
      <xdr:spPr>
        <a:xfrm>
          <a:off x="13500744" y="1777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115769</xdr:rowOff>
    </xdr:from>
    <xdr:ext cx="405111" cy="259045"/>
    <xdr:sp macro="" textlink="">
      <xdr:nvSpPr>
        <xdr:cNvPr id="733" name="n_4aveValue【庁舎】&#10;有形固定資産減価償却率">
          <a:extLst>
            <a:ext uri="{FF2B5EF4-FFF2-40B4-BE49-F238E27FC236}">
              <a16:creationId xmlns:a16="http://schemas.microsoft.com/office/drawing/2014/main" id="{00000000-0008-0000-0F00-0000DD020000}"/>
            </a:ext>
          </a:extLst>
        </xdr:cNvPr>
        <xdr:cNvSpPr txBox="1"/>
      </xdr:nvSpPr>
      <xdr:spPr>
        <a:xfrm>
          <a:off x="126117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131190</xdr:rowOff>
    </xdr:from>
    <xdr:ext cx="405111" cy="259045"/>
    <xdr:sp macro="" textlink="">
      <xdr:nvSpPr>
        <xdr:cNvPr id="734" name="n_1mainValue【庁舎】&#10;有形固定資産減価償却率">
          <a:extLst>
            <a:ext uri="{FF2B5EF4-FFF2-40B4-BE49-F238E27FC236}">
              <a16:creationId xmlns:a16="http://schemas.microsoft.com/office/drawing/2014/main" id="{00000000-0008-0000-0F00-0000DE020000}"/>
            </a:ext>
          </a:extLst>
        </xdr:cNvPr>
        <xdr:cNvSpPr txBox="1"/>
      </xdr:nvSpPr>
      <xdr:spPr>
        <a:xfrm>
          <a:off x="15266044" y="1847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129557</xdr:rowOff>
    </xdr:from>
    <xdr:ext cx="405111" cy="259045"/>
    <xdr:sp macro="" textlink="">
      <xdr:nvSpPr>
        <xdr:cNvPr id="735" name="n_3mainValue【庁舎】&#10;有形固定資産減価償却率">
          <a:extLst>
            <a:ext uri="{FF2B5EF4-FFF2-40B4-BE49-F238E27FC236}">
              <a16:creationId xmlns:a16="http://schemas.microsoft.com/office/drawing/2014/main" id="{00000000-0008-0000-0F00-0000DF020000}"/>
            </a:ext>
          </a:extLst>
        </xdr:cNvPr>
        <xdr:cNvSpPr txBox="1"/>
      </xdr:nvSpPr>
      <xdr:spPr>
        <a:xfrm>
          <a:off x="13500744" y="184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6" name="正方形/長方形 735">
          <a:extLst>
            <a:ext uri="{FF2B5EF4-FFF2-40B4-BE49-F238E27FC236}">
              <a16:creationId xmlns:a16="http://schemas.microsoft.com/office/drawing/2014/main" id="{00000000-0008-0000-0F00-0000E0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7" name="正方形/長方形 736">
          <a:extLst>
            <a:ext uri="{FF2B5EF4-FFF2-40B4-BE49-F238E27FC236}">
              <a16:creationId xmlns:a16="http://schemas.microsoft.com/office/drawing/2014/main" id="{00000000-0008-0000-0F00-0000E1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8" name="正方形/長方形 737">
          <a:extLst>
            <a:ext uri="{FF2B5EF4-FFF2-40B4-BE49-F238E27FC236}">
              <a16:creationId xmlns:a16="http://schemas.microsoft.com/office/drawing/2014/main" id="{00000000-0008-0000-0F00-0000E2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9" name="正方形/長方形 738">
          <a:extLst>
            <a:ext uri="{FF2B5EF4-FFF2-40B4-BE49-F238E27FC236}">
              <a16:creationId xmlns:a16="http://schemas.microsoft.com/office/drawing/2014/main" id="{00000000-0008-0000-0F00-0000E3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0" name="正方形/長方形 739">
          <a:extLst>
            <a:ext uri="{FF2B5EF4-FFF2-40B4-BE49-F238E27FC236}">
              <a16:creationId xmlns:a16="http://schemas.microsoft.com/office/drawing/2014/main" id="{00000000-0008-0000-0F00-0000E4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1" name="正方形/長方形 740">
          <a:extLst>
            <a:ext uri="{FF2B5EF4-FFF2-40B4-BE49-F238E27FC236}">
              <a16:creationId xmlns:a16="http://schemas.microsoft.com/office/drawing/2014/main" id="{00000000-0008-0000-0F00-0000E5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2" name="正方形/長方形 741">
          <a:extLst>
            <a:ext uri="{FF2B5EF4-FFF2-40B4-BE49-F238E27FC236}">
              <a16:creationId xmlns:a16="http://schemas.microsoft.com/office/drawing/2014/main" id="{00000000-0008-0000-0F00-0000E6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3" name="正方形/長方形 742">
          <a:extLst>
            <a:ext uri="{FF2B5EF4-FFF2-40B4-BE49-F238E27FC236}">
              <a16:creationId xmlns:a16="http://schemas.microsoft.com/office/drawing/2014/main" id="{00000000-0008-0000-0F00-0000E7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4" name="テキスト ボックス 743">
          <a:extLst>
            <a:ext uri="{FF2B5EF4-FFF2-40B4-BE49-F238E27FC236}">
              <a16:creationId xmlns:a16="http://schemas.microsoft.com/office/drawing/2014/main" id="{00000000-0008-0000-0F00-0000E8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46" name="直線コネクタ 745">
          <a:extLst>
            <a:ext uri="{FF2B5EF4-FFF2-40B4-BE49-F238E27FC236}">
              <a16:creationId xmlns:a16="http://schemas.microsoft.com/office/drawing/2014/main" id="{00000000-0008-0000-0F00-0000EA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47" name="テキスト ボックス 746">
          <a:extLst>
            <a:ext uri="{FF2B5EF4-FFF2-40B4-BE49-F238E27FC236}">
              <a16:creationId xmlns:a16="http://schemas.microsoft.com/office/drawing/2014/main" id="{00000000-0008-0000-0F00-0000EB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48" name="直線コネクタ 747">
          <a:extLst>
            <a:ext uri="{FF2B5EF4-FFF2-40B4-BE49-F238E27FC236}">
              <a16:creationId xmlns:a16="http://schemas.microsoft.com/office/drawing/2014/main" id="{00000000-0008-0000-0F00-0000EC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49" name="テキスト ボックス 748">
          <a:extLst>
            <a:ext uri="{FF2B5EF4-FFF2-40B4-BE49-F238E27FC236}">
              <a16:creationId xmlns:a16="http://schemas.microsoft.com/office/drawing/2014/main" id="{00000000-0008-0000-0F00-0000ED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50" name="直線コネクタ 749">
          <a:extLst>
            <a:ext uri="{FF2B5EF4-FFF2-40B4-BE49-F238E27FC236}">
              <a16:creationId xmlns:a16="http://schemas.microsoft.com/office/drawing/2014/main" id="{00000000-0008-0000-0F00-0000EE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51" name="テキスト ボックス 750">
          <a:extLst>
            <a:ext uri="{FF2B5EF4-FFF2-40B4-BE49-F238E27FC236}">
              <a16:creationId xmlns:a16="http://schemas.microsoft.com/office/drawing/2014/main" id="{00000000-0008-0000-0F00-0000EF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52" name="直線コネクタ 751">
          <a:extLst>
            <a:ext uri="{FF2B5EF4-FFF2-40B4-BE49-F238E27FC236}">
              <a16:creationId xmlns:a16="http://schemas.microsoft.com/office/drawing/2014/main" id="{00000000-0008-0000-0F00-0000F0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53" name="テキスト ボックス 752">
          <a:extLst>
            <a:ext uri="{FF2B5EF4-FFF2-40B4-BE49-F238E27FC236}">
              <a16:creationId xmlns:a16="http://schemas.microsoft.com/office/drawing/2014/main" id="{00000000-0008-0000-0F00-0000F1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54" name="直線コネクタ 753">
          <a:extLst>
            <a:ext uri="{FF2B5EF4-FFF2-40B4-BE49-F238E27FC236}">
              <a16:creationId xmlns:a16="http://schemas.microsoft.com/office/drawing/2014/main" id="{00000000-0008-0000-0F00-0000F2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55" name="テキスト ボックス 754">
          <a:extLst>
            <a:ext uri="{FF2B5EF4-FFF2-40B4-BE49-F238E27FC236}">
              <a16:creationId xmlns:a16="http://schemas.microsoft.com/office/drawing/2014/main" id="{00000000-0008-0000-0F00-0000F3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56" name="直線コネクタ 755">
          <a:extLst>
            <a:ext uri="{FF2B5EF4-FFF2-40B4-BE49-F238E27FC236}">
              <a16:creationId xmlns:a16="http://schemas.microsoft.com/office/drawing/2014/main" id="{00000000-0008-0000-0F00-0000F4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57" name="テキスト ボックス 756">
          <a:extLst>
            <a:ext uri="{FF2B5EF4-FFF2-40B4-BE49-F238E27FC236}">
              <a16:creationId xmlns:a16="http://schemas.microsoft.com/office/drawing/2014/main" id="{00000000-0008-0000-0F00-0000F5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8" name="直線コネクタ 757">
          <a:extLst>
            <a:ext uri="{FF2B5EF4-FFF2-40B4-BE49-F238E27FC236}">
              <a16:creationId xmlns:a16="http://schemas.microsoft.com/office/drawing/2014/main" id="{00000000-0008-0000-0F00-0000F6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9" name="テキスト ボックス 758">
          <a:extLst>
            <a:ext uri="{FF2B5EF4-FFF2-40B4-BE49-F238E27FC236}">
              <a16:creationId xmlns:a16="http://schemas.microsoft.com/office/drawing/2014/main" id="{00000000-0008-0000-0F00-0000F7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0" name="【庁舎】&#10;一人当たり面積グラフ枠">
          <a:extLst>
            <a:ext uri="{FF2B5EF4-FFF2-40B4-BE49-F238E27FC236}">
              <a16:creationId xmlns:a16="http://schemas.microsoft.com/office/drawing/2014/main" id="{00000000-0008-0000-0F00-0000F8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48442</xdr:rowOff>
    </xdr:from>
    <xdr:to>
      <xdr:col>116</xdr:col>
      <xdr:colOff>62864</xdr:colOff>
      <xdr:row>108</xdr:row>
      <xdr:rowOff>77832</xdr:rowOff>
    </xdr:to>
    <xdr:cxnSp macro="">
      <xdr:nvCxnSpPr>
        <xdr:cNvPr id="761" name="直線コネクタ 760">
          <a:extLst>
            <a:ext uri="{FF2B5EF4-FFF2-40B4-BE49-F238E27FC236}">
              <a16:creationId xmlns:a16="http://schemas.microsoft.com/office/drawing/2014/main" id="{00000000-0008-0000-0F00-0000F9020000}"/>
            </a:ext>
          </a:extLst>
        </xdr:cNvPr>
        <xdr:cNvCxnSpPr/>
      </xdr:nvCxnSpPr>
      <xdr:spPr>
        <a:xfrm flipV="1">
          <a:off x="22160864" y="17193442"/>
          <a:ext cx="0" cy="1400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81659</xdr:rowOff>
    </xdr:from>
    <xdr:ext cx="469744" cy="259045"/>
    <xdr:sp macro="" textlink="">
      <xdr:nvSpPr>
        <xdr:cNvPr id="762" name="【庁舎】&#10;一人当たり面積最小値テキスト">
          <a:extLst>
            <a:ext uri="{FF2B5EF4-FFF2-40B4-BE49-F238E27FC236}">
              <a16:creationId xmlns:a16="http://schemas.microsoft.com/office/drawing/2014/main" id="{00000000-0008-0000-0F00-0000FA020000}"/>
            </a:ext>
          </a:extLst>
        </xdr:cNvPr>
        <xdr:cNvSpPr txBox="1"/>
      </xdr:nvSpPr>
      <xdr:spPr>
        <a:xfrm>
          <a:off x="22199600" y="1859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77832</xdr:rowOff>
    </xdr:from>
    <xdr:to>
      <xdr:col>116</xdr:col>
      <xdr:colOff>152400</xdr:colOff>
      <xdr:row>108</xdr:row>
      <xdr:rowOff>77832</xdr:rowOff>
    </xdr:to>
    <xdr:cxnSp macro="">
      <xdr:nvCxnSpPr>
        <xdr:cNvPr id="763" name="直線コネクタ 762">
          <a:extLst>
            <a:ext uri="{FF2B5EF4-FFF2-40B4-BE49-F238E27FC236}">
              <a16:creationId xmlns:a16="http://schemas.microsoft.com/office/drawing/2014/main" id="{00000000-0008-0000-0F00-0000FB020000}"/>
            </a:ext>
          </a:extLst>
        </xdr:cNvPr>
        <xdr:cNvCxnSpPr/>
      </xdr:nvCxnSpPr>
      <xdr:spPr>
        <a:xfrm>
          <a:off x="22072600" y="1859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166569</xdr:rowOff>
    </xdr:from>
    <xdr:ext cx="469744" cy="259045"/>
    <xdr:sp macro="" textlink="">
      <xdr:nvSpPr>
        <xdr:cNvPr id="764" name="【庁舎】&#10;一人当たり面積最大値テキスト">
          <a:extLst>
            <a:ext uri="{FF2B5EF4-FFF2-40B4-BE49-F238E27FC236}">
              <a16:creationId xmlns:a16="http://schemas.microsoft.com/office/drawing/2014/main" id="{00000000-0008-0000-0F00-0000FC020000}"/>
            </a:ext>
          </a:extLst>
        </xdr:cNvPr>
        <xdr:cNvSpPr txBox="1"/>
      </xdr:nvSpPr>
      <xdr:spPr>
        <a:xfrm>
          <a:off x="22199600" y="16968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48442</xdr:rowOff>
    </xdr:from>
    <xdr:to>
      <xdr:col>116</xdr:col>
      <xdr:colOff>152400</xdr:colOff>
      <xdr:row>100</xdr:row>
      <xdr:rowOff>48442</xdr:rowOff>
    </xdr:to>
    <xdr:cxnSp macro="">
      <xdr:nvCxnSpPr>
        <xdr:cNvPr id="765" name="直線コネクタ 764">
          <a:extLst>
            <a:ext uri="{FF2B5EF4-FFF2-40B4-BE49-F238E27FC236}">
              <a16:creationId xmlns:a16="http://schemas.microsoft.com/office/drawing/2014/main" id="{00000000-0008-0000-0F00-0000FD020000}"/>
            </a:ext>
          </a:extLst>
        </xdr:cNvPr>
        <xdr:cNvCxnSpPr/>
      </xdr:nvCxnSpPr>
      <xdr:spPr>
        <a:xfrm>
          <a:off x="22072600" y="1719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33219</xdr:rowOff>
    </xdr:from>
    <xdr:ext cx="469744" cy="259045"/>
    <xdr:sp macro="" textlink="">
      <xdr:nvSpPr>
        <xdr:cNvPr id="766" name="【庁舎】&#10;一人当たり面積平均値テキスト">
          <a:extLst>
            <a:ext uri="{FF2B5EF4-FFF2-40B4-BE49-F238E27FC236}">
              <a16:creationId xmlns:a16="http://schemas.microsoft.com/office/drawing/2014/main" id="{00000000-0008-0000-0F00-0000FE020000}"/>
            </a:ext>
          </a:extLst>
        </xdr:cNvPr>
        <xdr:cNvSpPr txBox="1"/>
      </xdr:nvSpPr>
      <xdr:spPr>
        <a:xfrm>
          <a:off x="22199600" y="18206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54792</xdr:rowOff>
    </xdr:from>
    <xdr:to>
      <xdr:col>116</xdr:col>
      <xdr:colOff>114300</xdr:colOff>
      <xdr:row>106</xdr:row>
      <xdr:rowOff>156392</xdr:rowOff>
    </xdr:to>
    <xdr:sp macro="" textlink="">
      <xdr:nvSpPr>
        <xdr:cNvPr id="767" name="フローチャート: 判断 766">
          <a:extLst>
            <a:ext uri="{FF2B5EF4-FFF2-40B4-BE49-F238E27FC236}">
              <a16:creationId xmlns:a16="http://schemas.microsoft.com/office/drawing/2014/main" id="{00000000-0008-0000-0F00-0000FF020000}"/>
            </a:ext>
          </a:extLst>
        </xdr:cNvPr>
        <xdr:cNvSpPr/>
      </xdr:nvSpPr>
      <xdr:spPr>
        <a:xfrm>
          <a:off x="221107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58057</xdr:rowOff>
    </xdr:from>
    <xdr:to>
      <xdr:col>112</xdr:col>
      <xdr:colOff>38100</xdr:colOff>
      <xdr:row>106</xdr:row>
      <xdr:rowOff>159657</xdr:rowOff>
    </xdr:to>
    <xdr:sp macro="" textlink="">
      <xdr:nvSpPr>
        <xdr:cNvPr id="768" name="フローチャート: 判断 767">
          <a:extLst>
            <a:ext uri="{FF2B5EF4-FFF2-40B4-BE49-F238E27FC236}">
              <a16:creationId xmlns:a16="http://schemas.microsoft.com/office/drawing/2014/main" id="{00000000-0008-0000-0F00-000000030000}"/>
            </a:ext>
          </a:extLst>
        </xdr:cNvPr>
        <xdr:cNvSpPr/>
      </xdr:nvSpPr>
      <xdr:spPr>
        <a:xfrm>
          <a:off x="21272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48261</xdr:rowOff>
    </xdr:from>
    <xdr:to>
      <xdr:col>107</xdr:col>
      <xdr:colOff>101600</xdr:colOff>
      <xdr:row>106</xdr:row>
      <xdr:rowOff>149861</xdr:rowOff>
    </xdr:to>
    <xdr:sp macro="" textlink="">
      <xdr:nvSpPr>
        <xdr:cNvPr id="769" name="フローチャート: 判断 768">
          <a:extLst>
            <a:ext uri="{FF2B5EF4-FFF2-40B4-BE49-F238E27FC236}">
              <a16:creationId xmlns:a16="http://schemas.microsoft.com/office/drawing/2014/main" id="{00000000-0008-0000-0F00-000001030000}"/>
            </a:ext>
          </a:extLst>
        </xdr:cNvPr>
        <xdr:cNvSpPr/>
      </xdr:nvSpPr>
      <xdr:spPr>
        <a:xfrm>
          <a:off x="20383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62956</xdr:rowOff>
    </xdr:from>
    <xdr:to>
      <xdr:col>102</xdr:col>
      <xdr:colOff>165100</xdr:colOff>
      <xdr:row>106</xdr:row>
      <xdr:rowOff>164556</xdr:rowOff>
    </xdr:to>
    <xdr:sp macro="" textlink="">
      <xdr:nvSpPr>
        <xdr:cNvPr id="770" name="フローチャート: 判断 769">
          <a:extLst>
            <a:ext uri="{FF2B5EF4-FFF2-40B4-BE49-F238E27FC236}">
              <a16:creationId xmlns:a16="http://schemas.microsoft.com/office/drawing/2014/main" id="{00000000-0008-0000-0F00-000002030000}"/>
            </a:ext>
          </a:extLst>
        </xdr:cNvPr>
        <xdr:cNvSpPr/>
      </xdr:nvSpPr>
      <xdr:spPr>
        <a:xfrm>
          <a:off x="19494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66221</xdr:rowOff>
    </xdr:from>
    <xdr:to>
      <xdr:col>98</xdr:col>
      <xdr:colOff>38100</xdr:colOff>
      <xdr:row>106</xdr:row>
      <xdr:rowOff>167821</xdr:rowOff>
    </xdr:to>
    <xdr:sp macro="" textlink="">
      <xdr:nvSpPr>
        <xdr:cNvPr id="771" name="フローチャート: 判断 770">
          <a:extLst>
            <a:ext uri="{FF2B5EF4-FFF2-40B4-BE49-F238E27FC236}">
              <a16:creationId xmlns:a16="http://schemas.microsoft.com/office/drawing/2014/main" id="{00000000-0008-0000-0F00-000003030000}"/>
            </a:ext>
          </a:extLst>
        </xdr:cNvPr>
        <xdr:cNvSpPr/>
      </xdr:nvSpPr>
      <xdr:spPr>
        <a:xfrm>
          <a:off x="186055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F00-000004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F00-000005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F00-000006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F00-000007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F00-000008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46627</xdr:rowOff>
    </xdr:from>
    <xdr:to>
      <xdr:col>112</xdr:col>
      <xdr:colOff>38100</xdr:colOff>
      <xdr:row>107</xdr:row>
      <xdr:rowOff>148227</xdr:rowOff>
    </xdr:to>
    <xdr:sp macro="" textlink="">
      <xdr:nvSpPr>
        <xdr:cNvPr id="777" name="楕円 776">
          <a:extLst>
            <a:ext uri="{FF2B5EF4-FFF2-40B4-BE49-F238E27FC236}">
              <a16:creationId xmlns:a16="http://schemas.microsoft.com/office/drawing/2014/main" id="{00000000-0008-0000-0F00-000009030000}"/>
            </a:ext>
          </a:extLst>
        </xdr:cNvPr>
        <xdr:cNvSpPr/>
      </xdr:nvSpPr>
      <xdr:spPr>
        <a:xfrm>
          <a:off x="21272500" y="183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54792</xdr:rowOff>
    </xdr:from>
    <xdr:to>
      <xdr:col>102</xdr:col>
      <xdr:colOff>165100</xdr:colOff>
      <xdr:row>107</xdr:row>
      <xdr:rowOff>156392</xdr:rowOff>
    </xdr:to>
    <xdr:sp macro="" textlink="">
      <xdr:nvSpPr>
        <xdr:cNvPr id="778" name="楕円 777">
          <a:extLst>
            <a:ext uri="{FF2B5EF4-FFF2-40B4-BE49-F238E27FC236}">
              <a16:creationId xmlns:a16="http://schemas.microsoft.com/office/drawing/2014/main" id="{00000000-0008-0000-0F00-00000A030000}"/>
            </a:ext>
          </a:extLst>
        </xdr:cNvPr>
        <xdr:cNvSpPr/>
      </xdr:nvSpPr>
      <xdr:spPr>
        <a:xfrm>
          <a:off x="19494500" y="1839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4734</xdr:rowOff>
    </xdr:from>
    <xdr:ext cx="469744" cy="259045"/>
    <xdr:sp macro="" textlink="">
      <xdr:nvSpPr>
        <xdr:cNvPr id="779" name="n_1aveValue【庁舎】&#10;一人当たり面積">
          <a:extLst>
            <a:ext uri="{FF2B5EF4-FFF2-40B4-BE49-F238E27FC236}">
              <a16:creationId xmlns:a16="http://schemas.microsoft.com/office/drawing/2014/main" id="{00000000-0008-0000-0F00-00000B030000}"/>
            </a:ext>
          </a:extLst>
        </xdr:cNvPr>
        <xdr:cNvSpPr txBox="1"/>
      </xdr:nvSpPr>
      <xdr:spPr>
        <a:xfrm>
          <a:off x="21075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166388</xdr:rowOff>
    </xdr:from>
    <xdr:ext cx="469744" cy="259045"/>
    <xdr:sp macro="" textlink="">
      <xdr:nvSpPr>
        <xdr:cNvPr id="780" name="n_2aveValue【庁舎】&#10;一人当たり面積">
          <a:extLst>
            <a:ext uri="{FF2B5EF4-FFF2-40B4-BE49-F238E27FC236}">
              <a16:creationId xmlns:a16="http://schemas.microsoft.com/office/drawing/2014/main" id="{00000000-0008-0000-0F00-00000C030000}"/>
            </a:ext>
          </a:extLst>
        </xdr:cNvPr>
        <xdr:cNvSpPr txBox="1"/>
      </xdr:nvSpPr>
      <xdr:spPr>
        <a:xfrm>
          <a:off x="201994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9633</xdr:rowOff>
    </xdr:from>
    <xdr:ext cx="469744" cy="259045"/>
    <xdr:sp macro="" textlink="">
      <xdr:nvSpPr>
        <xdr:cNvPr id="781" name="n_3aveValue【庁舎】&#10;一人当たり面積">
          <a:extLst>
            <a:ext uri="{FF2B5EF4-FFF2-40B4-BE49-F238E27FC236}">
              <a16:creationId xmlns:a16="http://schemas.microsoft.com/office/drawing/2014/main" id="{00000000-0008-0000-0F00-00000D030000}"/>
            </a:ext>
          </a:extLst>
        </xdr:cNvPr>
        <xdr:cNvSpPr txBox="1"/>
      </xdr:nvSpPr>
      <xdr:spPr>
        <a:xfrm>
          <a:off x="19310427" y="1801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12898</xdr:rowOff>
    </xdr:from>
    <xdr:ext cx="469744" cy="259045"/>
    <xdr:sp macro="" textlink="">
      <xdr:nvSpPr>
        <xdr:cNvPr id="782" name="n_4aveValue【庁舎】&#10;一人当たり面積">
          <a:extLst>
            <a:ext uri="{FF2B5EF4-FFF2-40B4-BE49-F238E27FC236}">
              <a16:creationId xmlns:a16="http://schemas.microsoft.com/office/drawing/2014/main" id="{00000000-0008-0000-0F00-00000E030000}"/>
            </a:ext>
          </a:extLst>
        </xdr:cNvPr>
        <xdr:cNvSpPr txBox="1"/>
      </xdr:nvSpPr>
      <xdr:spPr>
        <a:xfrm>
          <a:off x="18421427" y="1801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139354</xdr:rowOff>
    </xdr:from>
    <xdr:ext cx="469744" cy="259045"/>
    <xdr:sp macro="" textlink="">
      <xdr:nvSpPr>
        <xdr:cNvPr id="783" name="n_1mainValue【庁舎】&#10;一人当たり面積">
          <a:extLst>
            <a:ext uri="{FF2B5EF4-FFF2-40B4-BE49-F238E27FC236}">
              <a16:creationId xmlns:a16="http://schemas.microsoft.com/office/drawing/2014/main" id="{00000000-0008-0000-0F00-00000F030000}"/>
            </a:ext>
          </a:extLst>
        </xdr:cNvPr>
        <xdr:cNvSpPr txBox="1"/>
      </xdr:nvSpPr>
      <xdr:spPr>
        <a:xfrm>
          <a:off x="210757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147519</xdr:rowOff>
    </xdr:from>
    <xdr:ext cx="469744" cy="259045"/>
    <xdr:sp macro="" textlink="">
      <xdr:nvSpPr>
        <xdr:cNvPr id="784" name="n_3mainValue【庁舎】&#10;一人当たり面積">
          <a:extLst>
            <a:ext uri="{FF2B5EF4-FFF2-40B4-BE49-F238E27FC236}">
              <a16:creationId xmlns:a16="http://schemas.microsoft.com/office/drawing/2014/main" id="{00000000-0008-0000-0F00-000010030000}"/>
            </a:ext>
          </a:extLst>
        </xdr:cNvPr>
        <xdr:cNvSpPr txBox="1"/>
      </xdr:nvSpPr>
      <xdr:spPr>
        <a:xfrm>
          <a:off x="19310427" y="18492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5" name="正方形/長方形 784">
          <a:extLst>
            <a:ext uri="{FF2B5EF4-FFF2-40B4-BE49-F238E27FC236}">
              <a16:creationId xmlns:a16="http://schemas.microsoft.com/office/drawing/2014/main" id="{00000000-0008-0000-0F00-000011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6" name="正方形/長方形 785">
          <a:extLst>
            <a:ext uri="{FF2B5EF4-FFF2-40B4-BE49-F238E27FC236}">
              <a16:creationId xmlns:a16="http://schemas.microsoft.com/office/drawing/2014/main" id="{00000000-0008-0000-0F00-000012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7" name="テキスト ボックス 786">
          <a:extLst>
            <a:ext uri="{FF2B5EF4-FFF2-40B4-BE49-F238E27FC236}">
              <a16:creationId xmlns:a16="http://schemas.microsoft.com/office/drawing/2014/main" id="{00000000-0008-0000-0F00-000013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市民交流センター建設工事に伴う市民会館及び図書館旧館の解体により、減価償却率において図書館は減少、市民会館は皆減となっている。</a:t>
          </a:r>
        </a:p>
        <a:p>
          <a:r>
            <a:rPr kumimoji="1" lang="ja-JP" altLang="en-US" sz="1300">
              <a:latin typeface="ＭＳ Ｐゴシック" panose="020B0600070205080204" pitchFamily="50" charset="-128"/>
              <a:ea typeface="ＭＳ Ｐゴシック" panose="020B0600070205080204" pitchFamily="50" charset="-128"/>
            </a:rPr>
            <a:t>図書館については市民交流センター内に新しい図書館を開設することから、完成後はさらに減価償却率は減少する予定である。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また、一般廃棄物処理施設についても令和３年度以降に清掃センター工場棟を解体予定であることから、減価償却率が減少する予定である。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その他の施設については、計画的な修繕、更新による施設の長寿命化や施設の統廃合などを含めた適正管理を行っていく。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8" customWidth="1"/>
    <col min="12" max="12" width="2.26953125" style="188" customWidth="1"/>
    <col min="13" max="17" width="2.36328125" style="188" customWidth="1"/>
    <col min="18" max="119" width="2.08984375" style="188" customWidth="1"/>
    <col min="120" max="16384" width="0" style="188" hidden="1"/>
  </cols>
  <sheetData>
    <row r="1" spans="1:119" ht="33" customHeight="1" x14ac:dyDescent="0.2">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2">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22402518</v>
      </c>
      <c r="BO4" s="464"/>
      <c r="BP4" s="464"/>
      <c r="BQ4" s="464"/>
      <c r="BR4" s="464"/>
      <c r="BS4" s="464"/>
      <c r="BT4" s="464"/>
      <c r="BU4" s="465"/>
      <c r="BV4" s="463">
        <v>16688386</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1.7</v>
      </c>
      <c r="CU4" s="648"/>
      <c r="CV4" s="648"/>
      <c r="CW4" s="648"/>
      <c r="CX4" s="648"/>
      <c r="CY4" s="648"/>
      <c r="CZ4" s="648"/>
      <c r="DA4" s="649"/>
      <c r="DB4" s="647">
        <v>2.2000000000000002</v>
      </c>
      <c r="DC4" s="648"/>
      <c r="DD4" s="648"/>
      <c r="DE4" s="648"/>
      <c r="DF4" s="648"/>
      <c r="DG4" s="648"/>
      <c r="DH4" s="648"/>
      <c r="DI4" s="649"/>
      <c r="DJ4" s="186"/>
      <c r="DK4" s="186"/>
      <c r="DL4" s="186"/>
      <c r="DM4" s="186"/>
      <c r="DN4" s="186"/>
      <c r="DO4" s="186"/>
    </row>
    <row r="5" spans="1:119" ht="18.75" customHeight="1" x14ac:dyDescent="0.2">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21513497</v>
      </c>
      <c r="BO5" s="469"/>
      <c r="BP5" s="469"/>
      <c r="BQ5" s="469"/>
      <c r="BR5" s="469"/>
      <c r="BS5" s="469"/>
      <c r="BT5" s="469"/>
      <c r="BU5" s="470"/>
      <c r="BV5" s="468">
        <v>16360798</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91.3</v>
      </c>
      <c r="CU5" s="439"/>
      <c r="CV5" s="439"/>
      <c r="CW5" s="439"/>
      <c r="CX5" s="439"/>
      <c r="CY5" s="439"/>
      <c r="CZ5" s="439"/>
      <c r="DA5" s="440"/>
      <c r="DB5" s="438">
        <v>92</v>
      </c>
      <c r="DC5" s="439"/>
      <c r="DD5" s="439"/>
      <c r="DE5" s="439"/>
      <c r="DF5" s="439"/>
      <c r="DG5" s="439"/>
      <c r="DH5" s="439"/>
      <c r="DI5" s="440"/>
      <c r="DJ5" s="186"/>
      <c r="DK5" s="186"/>
      <c r="DL5" s="186"/>
      <c r="DM5" s="186"/>
      <c r="DN5" s="186"/>
      <c r="DO5" s="186"/>
    </row>
    <row r="6" spans="1:119" ht="18.75" customHeight="1" x14ac:dyDescent="0.2">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889021</v>
      </c>
      <c r="BO6" s="469"/>
      <c r="BP6" s="469"/>
      <c r="BQ6" s="469"/>
      <c r="BR6" s="469"/>
      <c r="BS6" s="469"/>
      <c r="BT6" s="469"/>
      <c r="BU6" s="470"/>
      <c r="BV6" s="468">
        <v>327588</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95.6</v>
      </c>
      <c r="CU6" s="622"/>
      <c r="CV6" s="622"/>
      <c r="CW6" s="622"/>
      <c r="CX6" s="622"/>
      <c r="CY6" s="622"/>
      <c r="CZ6" s="622"/>
      <c r="DA6" s="623"/>
      <c r="DB6" s="621">
        <v>96.5</v>
      </c>
      <c r="DC6" s="622"/>
      <c r="DD6" s="622"/>
      <c r="DE6" s="622"/>
      <c r="DF6" s="622"/>
      <c r="DG6" s="622"/>
      <c r="DH6" s="622"/>
      <c r="DI6" s="623"/>
      <c r="DJ6" s="186"/>
      <c r="DK6" s="186"/>
      <c r="DL6" s="186"/>
      <c r="DM6" s="186"/>
      <c r="DN6" s="186"/>
      <c r="DO6" s="186"/>
    </row>
    <row r="7" spans="1:119" ht="18.75" customHeight="1" x14ac:dyDescent="0.2">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748817</v>
      </c>
      <c r="BO7" s="469"/>
      <c r="BP7" s="469"/>
      <c r="BQ7" s="469"/>
      <c r="BR7" s="469"/>
      <c r="BS7" s="469"/>
      <c r="BT7" s="469"/>
      <c r="BU7" s="470"/>
      <c r="BV7" s="468">
        <v>150907</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8087235</v>
      </c>
      <c r="CU7" s="469"/>
      <c r="CV7" s="469"/>
      <c r="CW7" s="469"/>
      <c r="CX7" s="469"/>
      <c r="CY7" s="469"/>
      <c r="CZ7" s="469"/>
      <c r="DA7" s="470"/>
      <c r="DB7" s="468">
        <v>7882481</v>
      </c>
      <c r="DC7" s="469"/>
      <c r="DD7" s="469"/>
      <c r="DE7" s="469"/>
      <c r="DF7" s="469"/>
      <c r="DG7" s="469"/>
      <c r="DH7" s="469"/>
      <c r="DI7" s="470"/>
      <c r="DJ7" s="186"/>
      <c r="DK7" s="186"/>
      <c r="DL7" s="186"/>
      <c r="DM7" s="186"/>
      <c r="DN7" s="186"/>
      <c r="DO7" s="186"/>
    </row>
    <row r="8" spans="1:119" ht="18.75" customHeight="1" thickBot="1" x14ac:dyDescent="0.25">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94</v>
      </c>
      <c r="AV8" s="526"/>
      <c r="AW8" s="526"/>
      <c r="AX8" s="526"/>
      <c r="AY8" s="448" t="s">
        <v>109</v>
      </c>
      <c r="AZ8" s="449"/>
      <c r="BA8" s="449"/>
      <c r="BB8" s="449"/>
      <c r="BC8" s="449"/>
      <c r="BD8" s="449"/>
      <c r="BE8" s="449"/>
      <c r="BF8" s="449"/>
      <c r="BG8" s="449"/>
      <c r="BH8" s="449"/>
      <c r="BI8" s="449"/>
      <c r="BJ8" s="449"/>
      <c r="BK8" s="449"/>
      <c r="BL8" s="449"/>
      <c r="BM8" s="450"/>
      <c r="BN8" s="468">
        <v>140204</v>
      </c>
      <c r="BO8" s="469"/>
      <c r="BP8" s="469"/>
      <c r="BQ8" s="469"/>
      <c r="BR8" s="469"/>
      <c r="BS8" s="469"/>
      <c r="BT8" s="469"/>
      <c r="BU8" s="470"/>
      <c r="BV8" s="468">
        <v>176681</v>
      </c>
      <c r="BW8" s="469"/>
      <c r="BX8" s="469"/>
      <c r="BY8" s="469"/>
      <c r="BZ8" s="469"/>
      <c r="CA8" s="469"/>
      <c r="CB8" s="469"/>
      <c r="CC8" s="470"/>
      <c r="CD8" s="477" t="s">
        <v>110</v>
      </c>
      <c r="CE8" s="478"/>
      <c r="CF8" s="478"/>
      <c r="CG8" s="478"/>
      <c r="CH8" s="478"/>
      <c r="CI8" s="478"/>
      <c r="CJ8" s="478"/>
      <c r="CK8" s="478"/>
      <c r="CL8" s="478"/>
      <c r="CM8" s="478"/>
      <c r="CN8" s="478"/>
      <c r="CO8" s="478"/>
      <c r="CP8" s="478"/>
      <c r="CQ8" s="478"/>
      <c r="CR8" s="478"/>
      <c r="CS8" s="479"/>
      <c r="CT8" s="581">
        <v>0.56999999999999995</v>
      </c>
      <c r="CU8" s="582"/>
      <c r="CV8" s="582"/>
      <c r="CW8" s="582"/>
      <c r="CX8" s="582"/>
      <c r="CY8" s="582"/>
      <c r="CZ8" s="582"/>
      <c r="DA8" s="583"/>
      <c r="DB8" s="581">
        <v>0.56000000000000005</v>
      </c>
      <c r="DC8" s="582"/>
      <c r="DD8" s="582"/>
      <c r="DE8" s="582"/>
      <c r="DF8" s="582"/>
      <c r="DG8" s="582"/>
      <c r="DH8" s="582"/>
      <c r="DI8" s="583"/>
      <c r="DJ8" s="186"/>
      <c r="DK8" s="186"/>
      <c r="DL8" s="186"/>
      <c r="DM8" s="186"/>
      <c r="DN8" s="186"/>
      <c r="DO8" s="186"/>
    </row>
    <row r="9" spans="1:119" ht="18.75" customHeight="1" thickBot="1" x14ac:dyDescent="0.25">
      <c r="A9" s="187"/>
      <c r="B9" s="610" t="s">
        <v>111</v>
      </c>
      <c r="C9" s="611"/>
      <c r="D9" s="611"/>
      <c r="E9" s="611"/>
      <c r="F9" s="611"/>
      <c r="G9" s="611"/>
      <c r="H9" s="611"/>
      <c r="I9" s="611"/>
      <c r="J9" s="611"/>
      <c r="K9" s="531"/>
      <c r="L9" s="612" t="s">
        <v>112</v>
      </c>
      <c r="M9" s="613"/>
      <c r="N9" s="613"/>
      <c r="O9" s="613"/>
      <c r="P9" s="613"/>
      <c r="Q9" s="614"/>
      <c r="R9" s="615">
        <v>32740</v>
      </c>
      <c r="S9" s="616"/>
      <c r="T9" s="616"/>
      <c r="U9" s="616"/>
      <c r="V9" s="617"/>
      <c r="W9" s="547" t="s">
        <v>113</v>
      </c>
      <c r="X9" s="548"/>
      <c r="Y9" s="548"/>
      <c r="Z9" s="548"/>
      <c r="AA9" s="548"/>
      <c r="AB9" s="548"/>
      <c r="AC9" s="548"/>
      <c r="AD9" s="548"/>
      <c r="AE9" s="548"/>
      <c r="AF9" s="548"/>
      <c r="AG9" s="548"/>
      <c r="AH9" s="548"/>
      <c r="AI9" s="548"/>
      <c r="AJ9" s="548"/>
      <c r="AK9" s="548"/>
      <c r="AL9" s="618"/>
      <c r="AM9" s="537" t="s">
        <v>114</v>
      </c>
      <c r="AN9" s="442"/>
      <c r="AO9" s="442"/>
      <c r="AP9" s="442"/>
      <c r="AQ9" s="442"/>
      <c r="AR9" s="442"/>
      <c r="AS9" s="442"/>
      <c r="AT9" s="443"/>
      <c r="AU9" s="525" t="s">
        <v>94</v>
      </c>
      <c r="AV9" s="526"/>
      <c r="AW9" s="526"/>
      <c r="AX9" s="526"/>
      <c r="AY9" s="448" t="s">
        <v>115</v>
      </c>
      <c r="AZ9" s="449"/>
      <c r="BA9" s="449"/>
      <c r="BB9" s="449"/>
      <c r="BC9" s="449"/>
      <c r="BD9" s="449"/>
      <c r="BE9" s="449"/>
      <c r="BF9" s="449"/>
      <c r="BG9" s="449"/>
      <c r="BH9" s="449"/>
      <c r="BI9" s="449"/>
      <c r="BJ9" s="449"/>
      <c r="BK9" s="449"/>
      <c r="BL9" s="449"/>
      <c r="BM9" s="450"/>
      <c r="BN9" s="468">
        <v>-36477</v>
      </c>
      <c r="BO9" s="469"/>
      <c r="BP9" s="469"/>
      <c r="BQ9" s="469"/>
      <c r="BR9" s="469"/>
      <c r="BS9" s="469"/>
      <c r="BT9" s="469"/>
      <c r="BU9" s="470"/>
      <c r="BV9" s="468">
        <v>73938</v>
      </c>
      <c r="BW9" s="469"/>
      <c r="BX9" s="469"/>
      <c r="BY9" s="469"/>
      <c r="BZ9" s="469"/>
      <c r="CA9" s="469"/>
      <c r="CB9" s="469"/>
      <c r="CC9" s="470"/>
      <c r="CD9" s="477" t="s">
        <v>116</v>
      </c>
      <c r="CE9" s="478"/>
      <c r="CF9" s="478"/>
      <c r="CG9" s="478"/>
      <c r="CH9" s="478"/>
      <c r="CI9" s="478"/>
      <c r="CJ9" s="478"/>
      <c r="CK9" s="478"/>
      <c r="CL9" s="478"/>
      <c r="CM9" s="478"/>
      <c r="CN9" s="478"/>
      <c r="CO9" s="478"/>
      <c r="CP9" s="478"/>
      <c r="CQ9" s="478"/>
      <c r="CR9" s="478"/>
      <c r="CS9" s="479"/>
      <c r="CT9" s="438">
        <v>11.6</v>
      </c>
      <c r="CU9" s="439"/>
      <c r="CV9" s="439"/>
      <c r="CW9" s="439"/>
      <c r="CX9" s="439"/>
      <c r="CY9" s="439"/>
      <c r="CZ9" s="439"/>
      <c r="DA9" s="440"/>
      <c r="DB9" s="438">
        <v>13.4</v>
      </c>
      <c r="DC9" s="439"/>
      <c r="DD9" s="439"/>
      <c r="DE9" s="439"/>
      <c r="DF9" s="439"/>
      <c r="DG9" s="439"/>
      <c r="DH9" s="439"/>
      <c r="DI9" s="440"/>
      <c r="DJ9" s="186"/>
      <c r="DK9" s="186"/>
      <c r="DL9" s="186"/>
      <c r="DM9" s="186"/>
      <c r="DN9" s="186"/>
      <c r="DO9" s="186"/>
    </row>
    <row r="10" spans="1:119" ht="18.75" customHeight="1" thickBot="1" x14ac:dyDescent="0.25">
      <c r="A10" s="187"/>
      <c r="B10" s="610"/>
      <c r="C10" s="611"/>
      <c r="D10" s="611"/>
      <c r="E10" s="611"/>
      <c r="F10" s="611"/>
      <c r="G10" s="611"/>
      <c r="H10" s="611"/>
      <c r="I10" s="611"/>
      <c r="J10" s="611"/>
      <c r="K10" s="531"/>
      <c r="L10" s="441" t="s">
        <v>117</v>
      </c>
      <c r="M10" s="442"/>
      <c r="N10" s="442"/>
      <c r="O10" s="442"/>
      <c r="P10" s="442"/>
      <c r="Q10" s="443"/>
      <c r="R10" s="444">
        <v>34174</v>
      </c>
      <c r="S10" s="445"/>
      <c r="T10" s="445"/>
      <c r="U10" s="445"/>
      <c r="V10" s="447"/>
      <c r="W10" s="619"/>
      <c r="X10" s="430"/>
      <c r="Y10" s="430"/>
      <c r="Z10" s="430"/>
      <c r="AA10" s="430"/>
      <c r="AB10" s="430"/>
      <c r="AC10" s="430"/>
      <c r="AD10" s="430"/>
      <c r="AE10" s="430"/>
      <c r="AF10" s="430"/>
      <c r="AG10" s="430"/>
      <c r="AH10" s="430"/>
      <c r="AI10" s="430"/>
      <c r="AJ10" s="430"/>
      <c r="AK10" s="430"/>
      <c r="AL10" s="620"/>
      <c r="AM10" s="537" t="s">
        <v>118</v>
      </c>
      <c r="AN10" s="442"/>
      <c r="AO10" s="442"/>
      <c r="AP10" s="442"/>
      <c r="AQ10" s="442"/>
      <c r="AR10" s="442"/>
      <c r="AS10" s="442"/>
      <c r="AT10" s="443"/>
      <c r="AU10" s="525" t="s">
        <v>94</v>
      </c>
      <c r="AV10" s="526"/>
      <c r="AW10" s="526"/>
      <c r="AX10" s="526"/>
      <c r="AY10" s="448" t="s">
        <v>119</v>
      </c>
      <c r="AZ10" s="449"/>
      <c r="BA10" s="449"/>
      <c r="BB10" s="449"/>
      <c r="BC10" s="449"/>
      <c r="BD10" s="449"/>
      <c r="BE10" s="449"/>
      <c r="BF10" s="449"/>
      <c r="BG10" s="449"/>
      <c r="BH10" s="449"/>
      <c r="BI10" s="449"/>
      <c r="BJ10" s="449"/>
      <c r="BK10" s="449"/>
      <c r="BL10" s="449"/>
      <c r="BM10" s="450"/>
      <c r="BN10" s="468">
        <v>0</v>
      </c>
      <c r="BO10" s="469"/>
      <c r="BP10" s="469"/>
      <c r="BQ10" s="469"/>
      <c r="BR10" s="469"/>
      <c r="BS10" s="469"/>
      <c r="BT10" s="469"/>
      <c r="BU10" s="470"/>
      <c r="BV10" s="468">
        <v>0</v>
      </c>
      <c r="BW10" s="469"/>
      <c r="BX10" s="469"/>
      <c r="BY10" s="469"/>
      <c r="BZ10" s="469"/>
      <c r="CA10" s="469"/>
      <c r="CB10" s="469"/>
      <c r="CC10" s="470"/>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610"/>
      <c r="C11" s="611"/>
      <c r="D11" s="611"/>
      <c r="E11" s="611"/>
      <c r="F11" s="611"/>
      <c r="G11" s="611"/>
      <c r="H11" s="611"/>
      <c r="I11" s="611"/>
      <c r="J11" s="611"/>
      <c r="K11" s="531"/>
      <c r="L11" s="514" t="s">
        <v>121</v>
      </c>
      <c r="M11" s="515"/>
      <c r="N11" s="515"/>
      <c r="O11" s="515"/>
      <c r="P11" s="515"/>
      <c r="Q11" s="516"/>
      <c r="R11" s="607" t="s">
        <v>122</v>
      </c>
      <c r="S11" s="608"/>
      <c r="T11" s="608"/>
      <c r="U11" s="608"/>
      <c r="V11" s="609"/>
      <c r="W11" s="619"/>
      <c r="X11" s="430"/>
      <c r="Y11" s="430"/>
      <c r="Z11" s="430"/>
      <c r="AA11" s="430"/>
      <c r="AB11" s="430"/>
      <c r="AC11" s="430"/>
      <c r="AD11" s="430"/>
      <c r="AE11" s="430"/>
      <c r="AF11" s="430"/>
      <c r="AG11" s="430"/>
      <c r="AH11" s="430"/>
      <c r="AI11" s="430"/>
      <c r="AJ11" s="430"/>
      <c r="AK11" s="430"/>
      <c r="AL11" s="620"/>
      <c r="AM11" s="537" t="s">
        <v>123</v>
      </c>
      <c r="AN11" s="442"/>
      <c r="AO11" s="442"/>
      <c r="AP11" s="442"/>
      <c r="AQ11" s="442"/>
      <c r="AR11" s="442"/>
      <c r="AS11" s="442"/>
      <c r="AT11" s="443"/>
      <c r="AU11" s="525" t="s">
        <v>94</v>
      </c>
      <c r="AV11" s="526"/>
      <c r="AW11" s="526"/>
      <c r="AX11" s="526"/>
      <c r="AY11" s="448" t="s">
        <v>124</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125</v>
      </c>
      <c r="CE11" s="478"/>
      <c r="CF11" s="478"/>
      <c r="CG11" s="478"/>
      <c r="CH11" s="478"/>
      <c r="CI11" s="478"/>
      <c r="CJ11" s="478"/>
      <c r="CK11" s="478"/>
      <c r="CL11" s="478"/>
      <c r="CM11" s="478"/>
      <c r="CN11" s="478"/>
      <c r="CO11" s="478"/>
      <c r="CP11" s="478"/>
      <c r="CQ11" s="478"/>
      <c r="CR11" s="478"/>
      <c r="CS11" s="479"/>
      <c r="CT11" s="581" t="s">
        <v>126</v>
      </c>
      <c r="CU11" s="582"/>
      <c r="CV11" s="582"/>
      <c r="CW11" s="582"/>
      <c r="CX11" s="582"/>
      <c r="CY11" s="582"/>
      <c r="CZ11" s="582"/>
      <c r="DA11" s="583"/>
      <c r="DB11" s="581" t="s">
        <v>126</v>
      </c>
      <c r="DC11" s="582"/>
      <c r="DD11" s="582"/>
      <c r="DE11" s="582"/>
      <c r="DF11" s="582"/>
      <c r="DG11" s="582"/>
      <c r="DH11" s="582"/>
      <c r="DI11" s="583"/>
      <c r="DJ11" s="186"/>
      <c r="DK11" s="186"/>
      <c r="DL11" s="186"/>
      <c r="DM11" s="186"/>
      <c r="DN11" s="186"/>
      <c r="DO11" s="186"/>
    </row>
    <row r="12" spans="1:119" ht="18.75" customHeight="1" x14ac:dyDescent="0.2">
      <c r="A12" s="187"/>
      <c r="B12" s="584" t="s">
        <v>127</v>
      </c>
      <c r="C12" s="585"/>
      <c r="D12" s="585"/>
      <c r="E12" s="585"/>
      <c r="F12" s="585"/>
      <c r="G12" s="585"/>
      <c r="H12" s="585"/>
      <c r="I12" s="585"/>
      <c r="J12" s="585"/>
      <c r="K12" s="586"/>
      <c r="L12" s="593" t="s">
        <v>128</v>
      </c>
      <c r="M12" s="594"/>
      <c r="N12" s="594"/>
      <c r="O12" s="594"/>
      <c r="P12" s="594"/>
      <c r="Q12" s="595"/>
      <c r="R12" s="596">
        <v>33665</v>
      </c>
      <c r="S12" s="597"/>
      <c r="T12" s="597"/>
      <c r="U12" s="597"/>
      <c r="V12" s="598"/>
      <c r="W12" s="599" t="s">
        <v>1</v>
      </c>
      <c r="X12" s="526"/>
      <c r="Y12" s="526"/>
      <c r="Z12" s="526"/>
      <c r="AA12" s="526"/>
      <c r="AB12" s="600"/>
      <c r="AC12" s="601" t="s">
        <v>129</v>
      </c>
      <c r="AD12" s="602"/>
      <c r="AE12" s="602"/>
      <c r="AF12" s="602"/>
      <c r="AG12" s="603"/>
      <c r="AH12" s="601" t="s">
        <v>130</v>
      </c>
      <c r="AI12" s="602"/>
      <c r="AJ12" s="602"/>
      <c r="AK12" s="602"/>
      <c r="AL12" s="604"/>
      <c r="AM12" s="537" t="s">
        <v>131</v>
      </c>
      <c r="AN12" s="442"/>
      <c r="AO12" s="442"/>
      <c r="AP12" s="442"/>
      <c r="AQ12" s="442"/>
      <c r="AR12" s="442"/>
      <c r="AS12" s="442"/>
      <c r="AT12" s="443"/>
      <c r="AU12" s="525" t="s">
        <v>94</v>
      </c>
      <c r="AV12" s="526"/>
      <c r="AW12" s="526"/>
      <c r="AX12" s="526"/>
      <c r="AY12" s="448" t="s">
        <v>132</v>
      </c>
      <c r="AZ12" s="449"/>
      <c r="BA12" s="449"/>
      <c r="BB12" s="449"/>
      <c r="BC12" s="449"/>
      <c r="BD12" s="449"/>
      <c r="BE12" s="449"/>
      <c r="BF12" s="449"/>
      <c r="BG12" s="449"/>
      <c r="BH12" s="449"/>
      <c r="BI12" s="449"/>
      <c r="BJ12" s="449"/>
      <c r="BK12" s="449"/>
      <c r="BL12" s="449"/>
      <c r="BM12" s="450"/>
      <c r="BN12" s="468">
        <v>0</v>
      </c>
      <c r="BO12" s="469"/>
      <c r="BP12" s="469"/>
      <c r="BQ12" s="469"/>
      <c r="BR12" s="469"/>
      <c r="BS12" s="469"/>
      <c r="BT12" s="469"/>
      <c r="BU12" s="470"/>
      <c r="BV12" s="468">
        <v>0</v>
      </c>
      <c r="BW12" s="469"/>
      <c r="BX12" s="469"/>
      <c r="BY12" s="469"/>
      <c r="BZ12" s="469"/>
      <c r="CA12" s="469"/>
      <c r="CB12" s="469"/>
      <c r="CC12" s="470"/>
      <c r="CD12" s="477" t="s">
        <v>133</v>
      </c>
      <c r="CE12" s="478"/>
      <c r="CF12" s="478"/>
      <c r="CG12" s="478"/>
      <c r="CH12" s="478"/>
      <c r="CI12" s="478"/>
      <c r="CJ12" s="478"/>
      <c r="CK12" s="478"/>
      <c r="CL12" s="478"/>
      <c r="CM12" s="478"/>
      <c r="CN12" s="478"/>
      <c r="CO12" s="478"/>
      <c r="CP12" s="478"/>
      <c r="CQ12" s="478"/>
      <c r="CR12" s="478"/>
      <c r="CS12" s="479"/>
      <c r="CT12" s="581" t="s">
        <v>126</v>
      </c>
      <c r="CU12" s="582"/>
      <c r="CV12" s="582"/>
      <c r="CW12" s="582"/>
      <c r="CX12" s="582"/>
      <c r="CY12" s="582"/>
      <c r="CZ12" s="582"/>
      <c r="DA12" s="583"/>
      <c r="DB12" s="581" t="s">
        <v>126</v>
      </c>
      <c r="DC12" s="582"/>
      <c r="DD12" s="582"/>
      <c r="DE12" s="582"/>
      <c r="DF12" s="582"/>
      <c r="DG12" s="582"/>
      <c r="DH12" s="582"/>
      <c r="DI12" s="583"/>
      <c r="DJ12" s="186"/>
      <c r="DK12" s="186"/>
      <c r="DL12" s="186"/>
      <c r="DM12" s="186"/>
      <c r="DN12" s="186"/>
      <c r="DO12" s="186"/>
    </row>
    <row r="13" spans="1:119" ht="18.75" customHeight="1" x14ac:dyDescent="0.2">
      <c r="A13" s="187"/>
      <c r="B13" s="587"/>
      <c r="C13" s="588"/>
      <c r="D13" s="588"/>
      <c r="E13" s="588"/>
      <c r="F13" s="588"/>
      <c r="G13" s="588"/>
      <c r="H13" s="588"/>
      <c r="I13" s="588"/>
      <c r="J13" s="588"/>
      <c r="K13" s="589"/>
      <c r="L13" s="197"/>
      <c r="M13" s="568" t="s">
        <v>134</v>
      </c>
      <c r="N13" s="569"/>
      <c r="O13" s="569"/>
      <c r="P13" s="569"/>
      <c r="Q13" s="570"/>
      <c r="R13" s="571">
        <v>33124</v>
      </c>
      <c r="S13" s="572"/>
      <c r="T13" s="572"/>
      <c r="U13" s="572"/>
      <c r="V13" s="573"/>
      <c r="W13" s="559" t="s">
        <v>135</v>
      </c>
      <c r="X13" s="481"/>
      <c r="Y13" s="481"/>
      <c r="Z13" s="481"/>
      <c r="AA13" s="481"/>
      <c r="AB13" s="482"/>
      <c r="AC13" s="444">
        <v>667</v>
      </c>
      <c r="AD13" s="445"/>
      <c r="AE13" s="445"/>
      <c r="AF13" s="445"/>
      <c r="AG13" s="446"/>
      <c r="AH13" s="444">
        <v>700</v>
      </c>
      <c r="AI13" s="445"/>
      <c r="AJ13" s="445"/>
      <c r="AK13" s="445"/>
      <c r="AL13" s="447"/>
      <c r="AM13" s="537" t="s">
        <v>136</v>
      </c>
      <c r="AN13" s="442"/>
      <c r="AO13" s="442"/>
      <c r="AP13" s="442"/>
      <c r="AQ13" s="442"/>
      <c r="AR13" s="442"/>
      <c r="AS13" s="442"/>
      <c r="AT13" s="443"/>
      <c r="AU13" s="525" t="s">
        <v>137</v>
      </c>
      <c r="AV13" s="526"/>
      <c r="AW13" s="526"/>
      <c r="AX13" s="526"/>
      <c r="AY13" s="448" t="s">
        <v>138</v>
      </c>
      <c r="AZ13" s="449"/>
      <c r="BA13" s="449"/>
      <c r="BB13" s="449"/>
      <c r="BC13" s="449"/>
      <c r="BD13" s="449"/>
      <c r="BE13" s="449"/>
      <c r="BF13" s="449"/>
      <c r="BG13" s="449"/>
      <c r="BH13" s="449"/>
      <c r="BI13" s="449"/>
      <c r="BJ13" s="449"/>
      <c r="BK13" s="449"/>
      <c r="BL13" s="449"/>
      <c r="BM13" s="450"/>
      <c r="BN13" s="468">
        <v>-36477</v>
      </c>
      <c r="BO13" s="469"/>
      <c r="BP13" s="469"/>
      <c r="BQ13" s="469"/>
      <c r="BR13" s="469"/>
      <c r="BS13" s="469"/>
      <c r="BT13" s="469"/>
      <c r="BU13" s="470"/>
      <c r="BV13" s="468">
        <v>73938</v>
      </c>
      <c r="BW13" s="469"/>
      <c r="BX13" s="469"/>
      <c r="BY13" s="469"/>
      <c r="BZ13" s="469"/>
      <c r="CA13" s="469"/>
      <c r="CB13" s="469"/>
      <c r="CC13" s="470"/>
      <c r="CD13" s="477" t="s">
        <v>139</v>
      </c>
      <c r="CE13" s="478"/>
      <c r="CF13" s="478"/>
      <c r="CG13" s="478"/>
      <c r="CH13" s="478"/>
      <c r="CI13" s="478"/>
      <c r="CJ13" s="478"/>
      <c r="CK13" s="478"/>
      <c r="CL13" s="478"/>
      <c r="CM13" s="478"/>
      <c r="CN13" s="478"/>
      <c r="CO13" s="478"/>
      <c r="CP13" s="478"/>
      <c r="CQ13" s="478"/>
      <c r="CR13" s="478"/>
      <c r="CS13" s="479"/>
      <c r="CT13" s="438">
        <v>11.8</v>
      </c>
      <c r="CU13" s="439"/>
      <c r="CV13" s="439"/>
      <c r="CW13" s="439"/>
      <c r="CX13" s="439"/>
      <c r="CY13" s="439"/>
      <c r="CZ13" s="439"/>
      <c r="DA13" s="440"/>
      <c r="DB13" s="438">
        <v>12.9</v>
      </c>
      <c r="DC13" s="439"/>
      <c r="DD13" s="439"/>
      <c r="DE13" s="439"/>
      <c r="DF13" s="439"/>
      <c r="DG13" s="439"/>
      <c r="DH13" s="439"/>
      <c r="DI13" s="440"/>
      <c r="DJ13" s="186"/>
      <c r="DK13" s="186"/>
      <c r="DL13" s="186"/>
      <c r="DM13" s="186"/>
      <c r="DN13" s="186"/>
      <c r="DO13" s="186"/>
    </row>
    <row r="14" spans="1:119" ht="18.75" customHeight="1" thickBot="1" x14ac:dyDescent="0.25">
      <c r="A14" s="187"/>
      <c r="B14" s="587"/>
      <c r="C14" s="588"/>
      <c r="D14" s="588"/>
      <c r="E14" s="588"/>
      <c r="F14" s="588"/>
      <c r="G14" s="588"/>
      <c r="H14" s="588"/>
      <c r="I14" s="588"/>
      <c r="J14" s="588"/>
      <c r="K14" s="589"/>
      <c r="L14" s="561" t="s">
        <v>140</v>
      </c>
      <c r="M14" s="605"/>
      <c r="N14" s="605"/>
      <c r="O14" s="605"/>
      <c r="P14" s="605"/>
      <c r="Q14" s="606"/>
      <c r="R14" s="571">
        <v>33957</v>
      </c>
      <c r="S14" s="572"/>
      <c r="T14" s="572"/>
      <c r="U14" s="572"/>
      <c r="V14" s="573"/>
      <c r="W14" s="574"/>
      <c r="X14" s="484"/>
      <c r="Y14" s="484"/>
      <c r="Z14" s="484"/>
      <c r="AA14" s="484"/>
      <c r="AB14" s="485"/>
      <c r="AC14" s="564">
        <v>4.0999999999999996</v>
      </c>
      <c r="AD14" s="565"/>
      <c r="AE14" s="565"/>
      <c r="AF14" s="565"/>
      <c r="AG14" s="566"/>
      <c r="AH14" s="564">
        <v>4.3</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141</v>
      </c>
      <c r="CE14" s="475"/>
      <c r="CF14" s="475"/>
      <c r="CG14" s="475"/>
      <c r="CH14" s="475"/>
      <c r="CI14" s="475"/>
      <c r="CJ14" s="475"/>
      <c r="CK14" s="475"/>
      <c r="CL14" s="475"/>
      <c r="CM14" s="475"/>
      <c r="CN14" s="475"/>
      <c r="CO14" s="475"/>
      <c r="CP14" s="475"/>
      <c r="CQ14" s="475"/>
      <c r="CR14" s="475"/>
      <c r="CS14" s="476"/>
      <c r="CT14" s="575">
        <v>123.3</v>
      </c>
      <c r="CU14" s="576"/>
      <c r="CV14" s="576"/>
      <c r="CW14" s="576"/>
      <c r="CX14" s="576"/>
      <c r="CY14" s="576"/>
      <c r="CZ14" s="576"/>
      <c r="DA14" s="577"/>
      <c r="DB14" s="575">
        <v>126.6</v>
      </c>
      <c r="DC14" s="576"/>
      <c r="DD14" s="576"/>
      <c r="DE14" s="576"/>
      <c r="DF14" s="576"/>
      <c r="DG14" s="576"/>
      <c r="DH14" s="576"/>
      <c r="DI14" s="577"/>
      <c r="DJ14" s="186"/>
      <c r="DK14" s="186"/>
      <c r="DL14" s="186"/>
      <c r="DM14" s="186"/>
      <c r="DN14" s="186"/>
      <c r="DO14" s="186"/>
    </row>
    <row r="15" spans="1:119" ht="18.75" customHeight="1" x14ac:dyDescent="0.2">
      <c r="A15" s="187"/>
      <c r="B15" s="587"/>
      <c r="C15" s="588"/>
      <c r="D15" s="588"/>
      <c r="E15" s="588"/>
      <c r="F15" s="588"/>
      <c r="G15" s="588"/>
      <c r="H15" s="588"/>
      <c r="I15" s="588"/>
      <c r="J15" s="588"/>
      <c r="K15" s="589"/>
      <c r="L15" s="197"/>
      <c r="M15" s="568" t="s">
        <v>142</v>
      </c>
      <c r="N15" s="569"/>
      <c r="O15" s="569"/>
      <c r="P15" s="569"/>
      <c r="Q15" s="570"/>
      <c r="R15" s="571">
        <v>33436</v>
      </c>
      <c r="S15" s="572"/>
      <c r="T15" s="572"/>
      <c r="U15" s="572"/>
      <c r="V15" s="573"/>
      <c r="W15" s="559" t="s">
        <v>143</v>
      </c>
      <c r="X15" s="481"/>
      <c r="Y15" s="481"/>
      <c r="Z15" s="481"/>
      <c r="AA15" s="481"/>
      <c r="AB15" s="482"/>
      <c r="AC15" s="444">
        <v>4186</v>
      </c>
      <c r="AD15" s="445"/>
      <c r="AE15" s="445"/>
      <c r="AF15" s="445"/>
      <c r="AG15" s="446"/>
      <c r="AH15" s="444">
        <v>4363</v>
      </c>
      <c r="AI15" s="445"/>
      <c r="AJ15" s="445"/>
      <c r="AK15" s="445"/>
      <c r="AL15" s="447"/>
      <c r="AM15" s="537"/>
      <c r="AN15" s="442"/>
      <c r="AO15" s="442"/>
      <c r="AP15" s="442"/>
      <c r="AQ15" s="442"/>
      <c r="AR15" s="442"/>
      <c r="AS15" s="442"/>
      <c r="AT15" s="443"/>
      <c r="AU15" s="525"/>
      <c r="AV15" s="526"/>
      <c r="AW15" s="526"/>
      <c r="AX15" s="526"/>
      <c r="AY15" s="460" t="s">
        <v>144</v>
      </c>
      <c r="AZ15" s="461"/>
      <c r="BA15" s="461"/>
      <c r="BB15" s="461"/>
      <c r="BC15" s="461"/>
      <c r="BD15" s="461"/>
      <c r="BE15" s="461"/>
      <c r="BF15" s="461"/>
      <c r="BG15" s="461"/>
      <c r="BH15" s="461"/>
      <c r="BI15" s="461"/>
      <c r="BJ15" s="461"/>
      <c r="BK15" s="461"/>
      <c r="BL15" s="461"/>
      <c r="BM15" s="462"/>
      <c r="BN15" s="463">
        <v>3856431</v>
      </c>
      <c r="BO15" s="464"/>
      <c r="BP15" s="464"/>
      <c r="BQ15" s="464"/>
      <c r="BR15" s="464"/>
      <c r="BS15" s="464"/>
      <c r="BT15" s="464"/>
      <c r="BU15" s="465"/>
      <c r="BV15" s="463">
        <v>3632636</v>
      </c>
      <c r="BW15" s="464"/>
      <c r="BX15" s="464"/>
      <c r="BY15" s="464"/>
      <c r="BZ15" s="464"/>
      <c r="CA15" s="464"/>
      <c r="CB15" s="464"/>
      <c r="CC15" s="465"/>
      <c r="CD15" s="578" t="s">
        <v>145</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87"/>
      <c r="C16" s="588"/>
      <c r="D16" s="588"/>
      <c r="E16" s="588"/>
      <c r="F16" s="588"/>
      <c r="G16" s="588"/>
      <c r="H16" s="588"/>
      <c r="I16" s="588"/>
      <c r="J16" s="588"/>
      <c r="K16" s="589"/>
      <c r="L16" s="561" t="s">
        <v>146</v>
      </c>
      <c r="M16" s="562"/>
      <c r="N16" s="562"/>
      <c r="O16" s="562"/>
      <c r="P16" s="562"/>
      <c r="Q16" s="563"/>
      <c r="R16" s="556" t="s">
        <v>147</v>
      </c>
      <c r="S16" s="557"/>
      <c r="T16" s="557"/>
      <c r="U16" s="557"/>
      <c r="V16" s="558"/>
      <c r="W16" s="574"/>
      <c r="X16" s="484"/>
      <c r="Y16" s="484"/>
      <c r="Z16" s="484"/>
      <c r="AA16" s="484"/>
      <c r="AB16" s="485"/>
      <c r="AC16" s="564">
        <v>25.9</v>
      </c>
      <c r="AD16" s="565"/>
      <c r="AE16" s="565"/>
      <c r="AF16" s="565"/>
      <c r="AG16" s="566"/>
      <c r="AH16" s="564">
        <v>26.9</v>
      </c>
      <c r="AI16" s="565"/>
      <c r="AJ16" s="565"/>
      <c r="AK16" s="565"/>
      <c r="AL16" s="567"/>
      <c r="AM16" s="537"/>
      <c r="AN16" s="442"/>
      <c r="AO16" s="442"/>
      <c r="AP16" s="442"/>
      <c r="AQ16" s="442"/>
      <c r="AR16" s="442"/>
      <c r="AS16" s="442"/>
      <c r="AT16" s="443"/>
      <c r="AU16" s="525"/>
      <c r="AV16" s="526"/>
      <c r="AW16" s="526"/>
      <c r="AX16" s="526"/>
      <c r="AY16" s="448" t="s">
        <v>148</v>
      </c>
      <c r="AZ16" s="449"/>
      <c r="BA16" s="449"/>
      <c r="BB16" s="449"/>
      <c r="BC16" s="449"/>
      <c r="BD16" s="449"/>
      <c r="BE16" s="449"/>
      <c r="BF16" s="449"/>
      <c r="BG16" s="449"/>
      <c r="BH16" s="449"/>
      <c r="BI16" s="449"/>
      <c r="BJ16" s="449"/>
      <c r="BK16" s="449"/>
      <c r="BL16" s="449"/>
      <c r="BM16" s="450"/>
      <c r="BN16" s="468">
        <v>6718974</v>
      </c>
      <c r="BO16" s="469"/>
      <c r="BP16" s="469"/>
      <c r="BQ16" s="469"/>
      <c r="BR16" s="469"/>
      <c r="BS16" s="469"/>
      <c r="BT16" s="469"/>
      <c r="BU16" s="470"/>
      <c r="BV16" s="468">
        <v>6534435</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5">
      <c r="A17" s="187"/>
      <c r="B17" s="590"/>
      <c r="C17" s="591"/>
      <c r="D17" s="591"/>
      <c r="E17" s="591"/>
      <c r="F17" s="591"/>
      <c r="G17" s="591"/>
      <c r="H17" s="591"/>
      <c r="I17" s="591"/>
      <c r="J17" s="591"/>
      <c r="K17" s="592"/>
      <c r="L17" s="202"/>
      <c r="M17" s="553" t="s">
        <v>149</v>
      </c>
      <c r="N17" s="554"/>
      <c r="O17" s="554"/>
      <c r="P17" s="554"/>
      <c r="Q17" s="555"/>
      <c r="R17" s="556" t="s">
        <v>150</v>
      </c>
      <c r="S17" s="557"/>
      <c r="T17" s="557"/>
      <c r="U17" s="557"/>
      <c r="V17" s="558"/>
      <c r="W17" s="559" t="s">
        <v>151</v>
      </c>
      <c r="X17" s="481"/>
      <c r="Y17" s="481"/>
      <c r="Z17" s="481"/>
      <c r="AA17" s="481"/>
      <c r="AB17" s="482"/>
      <c r="AC17" s="444">
        <v>11289</v>
      </c>
      <c r="AD17" s="445"/>
      <c r="AE17" s="445"/>
      <c r="AF17" s="445"/>
      <c r="AG17" s="446"/>
      <c r="AH17" s="444">
        <v>11176</v>
      </c>
      <c r="AI17" s="445"/>
      <c r="AJ17" s="445"/>
      <c r="AK17" s="445"/>
      <c r="AL17" s="447"/>
      <c r="AM17" s="537"/>
      <c r="AN17" s="442"/>
      <c r="AO17" s="442"/>
      <c r="AP17" s="442"/>
      <c r="AQ17" s="442"/>
      <c r="AR17" s="442"/>
      <c r="AS17" s="442"/>
      <c r="AT17" s="443"/>
      <c r="AU17" s="525"/>
      <c r="AV17" s="526"/>
      <c r="AW17" s="526"/>
      <c r="AX17" s="526"/>
      <c r="AY17" s="448" t="s">
        <v>152</v>
      </c>
      <c r="AZ17" s="449"/>
      <c r="BA17" s="449"/>
      <c r="BB17" s="449"/>
      <c r="BC17" s="449"/>
      <c r="BD17" s="449"/>
      <c r="BE17" s="449"/>
      <c r="BF17" s="449"/>
      <c r="BG17" s="449"/>
      <c r="BH17" s="449"/>
      <c r="BI17" s="449"/>
      <c r="BJ17" s="449"/>
      <c r="BK17" s="449"/>
      <c r="BL17" s="449"/>
      <c r="BM17" s="450"/>
      <c r="BN17" s="468">
        <v>4850453</v>
      </c>
      <c r="BO17" s="469"/>
      <c r="BP17" s="469"/>
      <c r="BQ17" s="469"/>
      <c r="BR17" s="469"/>
      <c r="BS17" s="469"/>
      <c r="BT17" s="469"/>
      <c r="BU17" s="470"/>
      <c r="BV17" s="468">
        <v>4600359</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5">
      <c r="A18" s="187"/>
      <c r="B18" s="530" t="s">
        <v>153</v>
      </c>
      <c r="C18" s="531"/>
      <c r="D18" s="531"/>
      <c r="E18" s="532"/>
      <c r="F18" s="532"/>
      <c r="G18" s="532"/>
      <c r="H18" s="532"/>
      <c r="I18" s="532"/>
      <c r="J18" s="532"/>
      <c r="K18" s="532"/>
      <c r="L18" s="533">
        <v>29.11</v>
      </c>
      <c r="M18" s="533"/>
      <c r="N18" s="533"/>
      <c r="O18" s="533"/>
      <c r="P18" s="533"/>
      <c r="Q18" s="533"/>
      <c r="R18" s="534"/>
      <c r="S18" s="534"/>
      <c r="T18" s="534"/>
      <c r="U18" s="534"/>
      <c r="V18" s="535"/>
      <c r="W18" s="549"/>
      <c r="X18" s="550"/>
      <c r="Y18" s="550"/>
      <c r="Z18" s="550"/>
      <c r="AA18" s="550"/>
      <c r="AB18" s="560"/>
      <c r="AC18" s="432">
        <v>69.900000000000006</v>
      </c>
      <c r="AD18" s="433"/>
      <c r="AE18" s="433"/>
      <c r="AF18" s="433"/>
      <c r="AG18" s="536"/>
      <c r="AH18" s="432">
        <v>68.8</v>
      </c>
      <c r="AI18" s="433"/>
      <c r="AJ18" s="433"/>
      <c r="AK18" s="433"/>
      <c r="AL18" s="434"/>
      <c r="AM18" s="537"/>
      <c r="AN18" s="442"/>
      <c r="AO18" s="442"/>
      <c r="AP18" s="442"/>
      <c r="AQ18" s="442"/>
      <c r="AR18" s="442"/>
      <c r="AS18" s="442"/>
      <c r="AT18" s="443"/>
      <c r="AU18" s="525"/>
      <c r="AV18" s="526"/>
      <c r="AW18" s="526"/>
      <c r="AX18" s="526"/>
      <c r="AY18" s="448" t="s">
        <v>154</v>
      </c>
      <c r="AZ18" s="449"/>
      <c r="BA18" s="449"/>
      <c r="BB18" s="449"/>
      <c r="BC18" s="449"/>
      <c r="BD18" s="449"/>
      <c r="BE18" s="449"/>
      <c r="BF18" s="449"/>
      <c r="BG18" s="449"/>
      <c r="BH18" s="449"/>
      <c r="BI18" s="449"/>
      <c r="BJ18" s="449"/>
      <c r="BK18" s="449"/>
      <c r="BL18" s="449"/>
      <c r="BM18" s="450"/>
      <c r="BN18" s="468">
        <v>7681961</v>
      </c>
      <c r="BO18" s="469"/>
      <c r="BP18" s="469"/>
      <c r="BQ18" s="469"/>
      <c r="BR18" s="469"/>
      <c r="BS18" s="469"/>
      <c r="BT18" s="469"/>
      <c r="BU18" s="470"/>
      <c r="BV18" s="468">
        <v>7735342</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5">
      <c r="A19" s="187"/>
      <c r="B19" s="530" t="s">
        <v>155</v>
      </c>
      <c r="C19" s="531"/>
      <c r="D19" s="531"/>
      <c r="E19" s="532"/>
      <c r="F19" s="532"/>
      <c r="G19" s="532"/>
      <c r="H19" s="532"/>
      <c r="I19" s="532"/>
      <c r="J19" s="532"/>
      <c r="K19" s="532"/>
      <c r="L19" s="538">
        <v>1125</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156</v>
      </c>
      <c r="AZ19" s="449"/>
      <c r="BA19" s="449"/>
      <c r="BB19" s="449"/>
      <c r="BC19" s="449"/>
      <c r="BD19" s="449"/>
      <c r="BE19" s="449"/>
      <c r="BF19" s="449"/>
      <c r="BG19" s="449"/>
      <c r="BH19" s="449"/>
      <c r="BI19" s="449"/>
      <c r="BJ19" s="449"/>
      <c r="BK19" s="449"/>
      <c r="BL19" s="449"/>
      <c r="BM19" s="450"/>
      <c r="BN19" s="468">
        <v>10405129</v>
      </c>
      <c r="BO19" s="469"/>
      <c r="BP19" s="469"/>
      <c r="BQ19" s="469"/>
      <c r="BR19" s="469"/>
      <c r="BS19" s="469"/>
      <c r="BT19" s="469"/>
      <c r="BU19" s="470"/>
      <c r="BV19" s="468">
        <v>9455928</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5">
      <c r="A20" s="187"/>
      <c r="B20" s="530" t="s">
        <v>157</v>
      </c>
      <c r="C20" s="531"/>
      <c r="D20" s="531"/>
      <c r="E20" s="532"/>
      <c r="F20" s="532"/>
      <c r="G20" s="532"/>
      <c r="H20" s="532"/>
      <c r="I20" s="532"/>
      <c r="J20" s="532"/>
      <c r="K20" s="532"/>
      <c r="L20" s="538">
        <v>13128</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2">
      <c r="A21" s="187"/>
      <c r="B21" s="527" t="s">
        <v>158</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5">
      <c r="A22" s="187"/>
      <c r="B22" s="497" t="s">
        <v>159</v>
      </c>
      <c r="C22" s="498"/>
      <c r="D22" s="499"/>
      <c r="E22" s="506" t="s">
        <v>1</v>
      </c>
      <c r="F22" s="481"/>
      <c r="G22" s="481"/>
      <c r="H22" s="481"/>
      <c r="I22" s="481"/>
      <c r="J22" s="481"/>
      <c r="K22" s="482"/>
      <c r="L22" s="506" t="s">
        <v>160</v>
      </c>
      <c r="M22" s="481"/>
      <c r="N22" s="481"/>
      <c r="O22" s="481"/>
      <c r="P22" s="482"/>
      <c r="Q22" s="491" t="s">
        <v>161</v>
      </c>
      <c r="R22" s="492"/>
      <c r="S22" s="492"/>
      <c r="T22" s="492"/>
      <c r="U22" s="492"/>
      <c r="V22" s="507"/>
      <c r="W22" s="509" t="s">
        <v>162</v>
      </c>
      <c r="X22" s="498"/>
      <c r="Y22" s="499"/>
      <c r="Z22" s="506" t="s">
        <v>1</v>
      </c>
      <c r="AA22" s="481"/>
      <c r="AB22" s="481"/>
      <c r="AC22" s="481"/>
      <c r="AD22" s="481"/>
      <c r="AE22" s="481"/>
      <c r="AF22" s="481"/>
      <c r="AG22" s="482"/>
      <c r="AH22" s="480" t="s">
        <v>163</v>
      </c>
      <c r="AI22" s="481"/>
      <c r="AJ22" s="481"/>
      <c r="AK22" s="481"/>
      <c r="AL22" s="482"/>
      <c r="AM22" s="480" t="s">
        <v>164</v>
      </c>
      <c r="AN22" s="486"/>
      <c r="AO22" s="486"/>
      <c r="AP22" s="486"/>
      <c r="AQ22" s="486"/>
      <c r="AR22" s="487"/>
      <c r="AS22" s="491" t="s">
        <v>161</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2">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165</v>
      </c>
      <c r="AZ23" s="461"/>
      <c r="BA23" s="461"/>
      <c r="BB23" s="461"/>
      <c r="BC23" s="461"/>
      <c r="BD23" s="461"/>
      <c r="BE23" s="461"/>
      <c r="BF23" s="461"/>
      <c r="BG23" s="461"/>
      <c r="BH23" s="461"/>
      <c r="BI23" s="461"/>
      <c r="BJ23" s="461"/>
      <c r="BK23" s="461"/>
      <c r="BL23" s="461"/>
      <c r="BM23" s="462"/>
      <c r="BN23" s="468">
        <v>12338141</v>
      </c>
      <c r="BO23" s="469"/>
      <c r="BP23" s="469"/>
      <c r="BQ23" s="469"/>
      <c r="BR23" s="469"/>
      <c r="BS23" s="469"/>
      <c r="BT23" s="469"/>
      <c r="BU23" s="470"/>
      <c r="BV23" s="468">
        <v>12177323</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5">
      <c r="A24" s="187"/>
      <c r="B24" s="500"/>
      <c r="C24" s="501"/>
      <c r="D24" s="502"/>
      <c r="E24" s="441" t="s">
        <v>166</v>
      </c>
      <c r="F24" s="442"/>
      <c r="G24" s="442"/>
      <c r="H24" s="442"/>
      <c r="I24" s="442"/>
      <c r="J24" s="442"/>
      <c r="K24" s="443"/>
      <c r="L24" s="444">
        <v>1</v>
      </c>
      <c r="M24" s="445"/>
      <c r="N24" s="445"/>
      <c r="O24" s="445"/>
      <c r="P24" s="446"/>
      <c r="Q24" s="444">
        <v>9450</v>
      </c>
      <c r="R24" s="445"/>
      <c r="S24" s="445"/>
      <c r="T24" s="445"/>
      <c r="U24" s="445"/>
      <c r="V24" s="446"/>
      <c r="W24" s="510"/>
      <c r="X24" s="501"/>
      <c r="Y24" s="502"/>
      <c r="Z24" s="441" t="s">
        <v>167</v>
      </c>
      <c r="AA24" s="442"/>
      <c r="AB24" s="442"/>
      <c r="AC24" s="442"/>
      <c r="AD24" s="442"/>
      <c r="AE24" s="442"/>
      <c r="AF24" s="442"/>
      <c r="AG24" s="443"/>
      <c r="AH24" s="444">
        <v>223</v>
      </c>
      <c r="AI24" s="445"/>
      <c r="AJ24" s="445"/>
      <c r="AK24" s="445"/>
      <c r="AL24" s="446"/>
      <c r="AM24" s="444">
        <v>709809</v>
      </c>
      <c r="AN24" s="445"/>
      <c r="AO24" s="445"/>
      <c r="AP24" s="445"/>
      <c r="AQ24" s="445"/>
      <c r="AR24" s="446"/>
      <c r="AS24" s="444">
        <v>3183</v>
      </c>
      <c r="AT24" s="445"/>
      <c r="AU24" s="445"/>
      <c r="AV24" s="445"/>
      <c r="AW24" s="445"/>
      <c r="AX24" s="447"/>
      <c r="AY24" s="435" t="s">
        <v>168</v>
      </c>
      <c r="AZ24" s="436"/>
      <c r="BA24" s="436"/>
      <c r="BB24" s="436"/>
      <c r="BC24" s="436"/>
      <c r="BD24" s="436"/>
      <c r="BE24" s="436"/>
      <c r="BF24" s="436"/>
      <c r="BG24" s="436"/>
      <c r="BH24" s="436"/>
      <c r="BI24" s="436"/>
      <c r="BJ24" s="436"/>
      <c r="BK24" s="436"/>
      <c r="BL24" s="436"/>
      <c r="BM24" s="437"/>
      <c r="BN24" s="468">
        <v>9686302</v>
      </c>
      <c r="BO24" s="469"/>
      <c r="BP24" s="469"/>
      <c r="BQ24" s="469"/>
      <c r="BR24" s="469"/>
      <c r="BS24" s="469"/>
      <c r="BT24" s="469"/>
      <c r="BU24" s="470"/>
      <c r="BV24" s="468">
        <v>9571863</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2">
      <c r="A25" s="187"/>
      <c r="B25" s="500"/>
      <c r="C25" s="501"/>
      <c r="D25" s="502"/>
      <c r="E25" s="441" t="s">
        <v>169</v>
      </c>
      <c r="F25" s="442"/>
      <c r="G25" s="442"/>
      <c r="H25" s="442"/>
      <c r="I25" s="442"/>
      <c r="J25" s="442"/>
      <c r="K25" s="443"/>
      <c r="L25" s="444">
        <v>1</v>
      </c>
      <c r="M25" s="445"/>
      <c r="N25" s="445"/>
      <c r="O25" s="445"/>
      <c r="P25" s="446"/>
      <c r="Q25" s="444">
        <v>7810</v>
      </c>
      <c r="R25" s="445"/>
      <c r="S25" s="445"/>
      <c r="T25" s="445"/>
      <c r="U25" s="445"/>
      <c r="V25" s="446"/>
      <c r="W25" s="510"/>
      <c r="X25" s="501"/>
      <c r="Y25" s="502"/>
      <c r="Z25" s="441" t="s">
        <v>170</v>
      </c>
      <c r="AA25" s="442"/>
      <c r="AB25" s="442"/>
      <c r="AC25" s="442"/>
      <c r="AD25" s="442"/>
      <c r="AE25" s="442"/>
      <c r="AF25" s="442"/>
      <c r="AG25" s="443"/>
      <c r="AH25" s="444" t="s">
        <v>126</v>
      </c>
      <c r="AI25" s="445"/>
      <c r="AJ25" s="445"/>
      <c r="AK25" s="445"/>
      <c r="AL25" s="446"/>
      <c r="AM25" s="444" t="s">
        <v>126</v>
      </c>
      <c r="AN25" s="445"/>
      <c r="AO25" s="445"/>
      <c r="AP25" s="445"/>
      <c r="AQ25" s="445"/>
      <c r="AR25" s="446"/>
      <c r="AS25" s="444" t="s">
        <v>171</v>
      </c>
      <c r="AT25" s="445"/>
      <c r="AU25" s="445"/>
      <c r="AV25" s="445"/>
      <c r="AW25" s="445"/>
      <c r="AX25" s="447"/>
      <c r="AY25" s="460" t="s">
        <v>172</v>
      </c>
      <c r="AZ25" s="461"/>
      <c r="BA25" s="461"/>
      <c r="BB25" s="461"/>
      <c r="BC25" s="461"/>
      <c r="BD25" s="461"/>
      <c r="BE25" s="461"/>
      <c r="BF25" s="461"/>
      <c r="BG25" s="461"/>
      <c r="BH25" s="461"/>
      <c r="BI25" s="461"/>
      <c r="BJ25" s="461"/>
      <c r="BK25" s="461"/>
      <c r="BL25" s="461"/>
      <c r="BM25" s="462"/>
      <c r="BN25" s="463">
        <v>1178263</v>
      </c>
      <c r="BO25" s="464"/>
      <c r="BP25" s="464"/>
      <c r="BQ25" s="464"/>
      <c r="BR25" s="464"/>
      <c r="BS25" s="464"/>
      <c r="BT25" s="464"/>
      <c r="BU25" s="465"/>
      <c r="BV25" s="463">
        <v>1298854</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2">
      <c r="A26" s="187"/>
      <c r="B26" s="500"/>
      <c r="C26" s="501"/>
      <c r="D26" s="502"/>
      <c r="E26" s="441" t="s">
        <v>173</v>
      </c>
      <c r="F26" s="442"/>
      <c r="G26" s="442"/>
      <c r="H26" s="442"/>
      <c r="I26" s="442"/>
      <c r="J26" s="442"/>
      <c r="K26" s="443"/>
      <c r="L26" s="444">
        <v>1</v>
      </c>
      <c r="M26" s="445"/>
      <c r="N26" s="445"/>
      <c r="O26" s="445"/>
      <c r="P26" s="446"/>
      <c r="Q26" s="444">
        <v>6610</v>
      </c>
      <c r="R26" s="445"/>
      <c r="S26" s="445"/>
      <c r="T26" s="445"/>
      <c r="U26" s="445"/>
      <c r="V26" s="446"/>
      <c r="W26" s="510"/>
      <c r="X26" s="501"/>
      <c r="Y26" s="502"/>
      <c r="Z26" s="441" t="s">
        <v>174</v>
      </c>
      <c r="AA26" s="523"/>
      <c r="AB26" s="523"/>
      <c r="AC26" s="523"/>
      <c r="AD26" s="523"/>
      <c r="AE26" s="523"/>
      <c r="AF26" s="523"/>
      <c r="AG26" s="524"/>
      <c r="AH26" s="444">
        <v>13</v>
      </c>
      <c r="AI26" s="445"/>
      <c r="AJ26" s="445"/>
      <c r="AK26" s="445"/>
      <c r="AL26" s="446"/>
      <c r="AM26" s="444">
        <v>47398</v>
      </c>
      <c r="AN26" s="445"/>
      <c r="AO26" s="445"/>
      <c r="AP26" s="445"/>
      <c r="AQ26" s="445"/>
      <c r="AR26" s="446"/>
      <c r="AS26" s="444">
        <v>3646</v>
      </c>
      <c r="AT26" s="445"/>
      <c r="AU26" s="445"/>
      <c r="AV26" s="445"/>
      <c r="AW26" s="445"/>
      <c r="AX26" s="447"/>
      <c r="AY26" s="477" t="s">
        <v>175</v>
      </c>
      <c r="AZ26" s="478"/>
      <c r="BA26" s="478"/>
      <c r="BB26" s="478"/>
      <c r="BC26" s="478"/>
      <c r="BD26" s="478"/>
      <c r="BE26" s="478"/>
      <c r="BF26" s="478"/>
      <c r="BG26" s="478"/>
      <c r="BH26" s="478"/>
      <c r="BI26" s="478"/>
      <c r="BJ26" s="478"/>
      <c r="BK26" s="478"/>
      <c r="BL26" s="478"/>
      <c r="BM26" s="479"/>
      <c r="BN26" s="468" t="s">
        <v>171</v>
      </c>
      <c r="BO26" s="469"/>
      <c r="BP26" s="469"/>
      <c r="BQ26" s="469"/>
      <c r="BR26" s="469"/>
      <c r="BS26" s="469"/>
      <c r="BT26" s="469"/>
      <c r="BU26" s="470"/>
      <c r="BV26" s="468" t="s">
        <v>126</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5">
      <c r="A27" s="187"/>
      <c r="B27" s="500"/>
      <c r="C27" s="501"/>
      <c r="D27" s="502"/>
      <c r="E27" s="441" t="s">
        <v>176</v>
      </c>
      <c r="F27" s="442"/>
      <c r="G27" s="442"/>
      <c r="H27" s="442"/>
      <c r="I27" s="442"/>
      <c r="J27" s="442"/>
      <c r="K27" s="443"/>
      <c r="L27" s="444">
        <v>1</v>
      </c>
      <c r="M27" s="445"/>
      <c r="N27" s="445"/>
      <c r="O27" s="445"/>
      <c r="P27" s="446"/>
      <c r="Q27" s="444">
        <v>4878</v>
      </c>
      <c r="R27" s="445"/>
      <c r="S27" s="445"/>
      <c r="T27" s="445"/>
      <c r="U27" s="445"/>
      <c r="V27" s="446"/>
      <c r="W27" s="510"/>
      <c r="X27" s="501"/>
      <c r="Y27" s="502"/>
      <c r="Z27" s="441" t="s">
        <v>177</v>
      </c>
      <c r="AA27" s="442"/>
      <c r="AB27" s="442"/>
      <c r="AC27" s="442"/>
      <c r="AD27" s="442"/>
      <c r="AE27" s="442"/>
      <c r="AF27" s="442"/>
      <c r="AG27" s="443"/>
      <c r="AH27" s="444" t="s">
        <v>126</v>
      </c>
      <c r="AI27" s="445"/>
      <c r="AJ27" s="445"/>
      <c r="AK27" s="445"/>
      <c r="AL27" s="446"/>
      <c r="AM27" s="444" t="s">
        <v>126</v>
      </c>
      <c r="AN27" s="445"/>
      <c r="AO27" s="445"/>
      <c r="AP27" s="445"/>
      <c r="AQ27" s="445"/>
      <c r="AR27" s="446"/>
      <c r="AS27" s="444" t="s">
        <v>126</v>
      </c>
      <c r="AT27" s="445"/>
      <c r="AU27" s="445"/>
      <c r="AV27" s="445"/>
      <c r="AW27" s="445"/>
      <c r="AX27" s="447"/>
      <c r="AY27" s="474" t="s">
        <v>178</v>
      </c>
      <c r="AZ27" s="475"/>
      <c r="BA27" s="475"/>
      <c r="BB27" s="475"/>
      <c r="BC27" s="475"/>
      <c r="BD27" s="475"/>
      <c r="BE27" s="475"/>
      <c r="BF27" s="475"/>
      <c r="BG27" s="475"/>
      <c r="BH27" s="475"/>
      <c r="BI27" s="475"/>
      <c r="BJ27" s="475"/>
      <c r="BK27" s="475"/>
      <c r="BL27" s="475"/>
      <c r="BM27" s="476"/>
      <c r="BN27" s="471" t="s">
        <v>171</v>
      </c>
      <c r="BO27" s="472"/>
      <c r="BP27" s="472"/>
      <c r="BQ27" s="472"/>
      <c r="BR27" s="472"/>
      <c r="BS27" s="472"/>
      <c r="BT27" s="472"/>
      <c r="BU27" s="473"/>
      <c r="BV27" s="471" t="s">
        <v>126</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2">
      <c r="A28" s="187"/>
      <c r="B28" s="500"/>
      <c r="C28" s="501"/>
      <c r="D28" s="502"/>
      <c r="E28" s="441" t="s">
        <v>179</v>
      </c>
      <c r="F28" s="442"/>
      <c r="G28" s="442"/>
      <c r="H28" s="442"/>
      <c r="I28" s="442"/>
      <c r="J28" s="442"/>
      <c r="K28" s="443"/>
      <c r="L28" s="444">
        <v>1</v>
      </c>
      <c r="M28" s="445"/>
      <c r="N28" s="445"/>
      <c r="O28" s="445"/>
      <c r="P28" s="446"/>
      <c r="Q28" s="444">
        <v>4140</v>
      </c>
      <c r="R28" s="445"/>
      <c r="S28" s="445"/>
      <c r="T28" s="445"/>
      <c r="U28" s="445"/>
      <c r="V28" s="446"/>
      <c r="W28" s="510"/>
      <c r="X28" s="501"/>
      <c r="Y28" s="502"/>
      <c r="Z28" s="441" t="s">
        <v>180</v>
      </c>
      <c r="AA28" s="442"/>
      <c r="AB28" s="442"/>
      <c r="AC28" s="442"/>
      <c r="AD28" s="442"/>
      <c r="AE28" s="442"/>
      <c r="AF28" s="442"/>
      <c r="AG28" s="443"/>
      <c r="AH28" s="444" t="s">
        <v>126</v>
      </c>
      <c r="AI28" s="445"/>
      <c r="AJ28" s="445"/>
      <c r="AK28" s="445"/>
      <c r="AL28" s="446"/>
      <c r="AM28" s="444" t="s">
        <v>181</v>
      </c>
      <c r="AN28" s="445"/>
      <c r="AO28" s="445"/>
      <c r="AP28" s="445"/>
      <c r="AQ28" s="445"/>
      <c r="AR28" s="446"/>
      <c r="AS28" s="444" t="s">
        <v>126</v>
      </c>
      <c r="AT28" s="445"/>
      <c r="AU28" s="445"/>
      <c r="AV28" s="445"/>
      <c r="AW28" s="445"/>
      <c r="AX28" s="447"/>
      <c r="AY28" s="451" t="s">
        <v>182</v>
      </c>
      <c r="AZ28" s="452"/>
      <c r="BA28" s="452"/>
      <c r="BB28" s="453"/>
      <c r="BC28" s="460" t="s">
        <v>48</v>
      </c>
      <c r="BD28" s="461"/>
      <c r="BE28" s="461"/>
      <c r="BF28" s="461"/>
      <c r="BG28" s="461"/>
      <c r="BH28" s="461"/>
      <c r="BI28" s="461"/>
      <c r="BJ28" s="461"/>
      <c r="BK28" s="461"/>
      <c r="BL28" s="461"/>
      <c r="BM28" s="462"/>
      <c r="BN28" s="463">
        <v>2581625</v>
      </c>
      <c r="BO28" s="464"/>
      <c r="BP28" s="464"/>
      <c r="BQ28" s="464"/>
      <c r="BR28" s="464"/>
      <c r="BS28" s="464"/>
      <c r="BT28" s="464"/>
      <c r="BU28" s="465"/>
      <c r="BV28" s="463">
        <v>2581625</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2">
      <c r="A29" s="187"/>
      <c r="B29" s="500"/>
      <c r="C29" s="501"/>
      <c r="D29" s="502"/>
      <c r="E29" s="441" t="s">
        <v>183</v>
      </c>
      <c r="F29" s="442"/>
      <c r="G29" s="442"/>
      <c r="H29" s="442"/>
      <c r="I29" s="442"/>
      <c r="J29" s="442"/>
      <c r="K29" s="443"/>
      <c r="L29" s="444">
        <v>16</v>
      </c>
      <c r="M29" s="445"/>
      <c r="N29" s="445"/>
      <c r="O29" s="445"/>
      <c r="P29" s="446"/>
      <c r="Q29" s="444">
        <v>3852</v>
      </c>
      <c r="R29" s="445"/>
      <c r="S29" s="445"/>
      <c r="T29" s="445"/>
      <c r="U29" s="445"/>
      <c r="V29" s="446"/>
      <c r="W29" s="511"/>
      <c r="X29" s="512"/>
      <c r="Y29" s="513"/>
      <c r="Z29" s="441" t="s">
        <v>184</v>
      </c>
      <c r="AA29" s="442"/>
      <c r="AB29" s="442"/>
      <c r="AC29" s="442"/>
      <c r="AD29" s="442"/>
      <c r="AE29" s="442"/>
      <c r="AF29" s="442"/>
      <c r="AG29" s="443"/>
      <c r="AH29" s="444">
        <v>223</v>
      </c>
      <c r="AI29" s="445"/>
      <c r="AJ29" s="445"/>
      <c r="AK29" s="445"/>
      <c r="AL29" s="446"/>
      <c r="AM29" s="444">
        <v>709809</v>
      </c>
      <c r="AN29" s="445"/>
      <c r="AO29" s="445"/>
      <c r="AP29" s="445"/>
      <c r="AQ29" s="445"/>
      <c r="AR29" s="446"/>
      <c r="AS29" s="444">
        <v>3183</v>
      </c>
      <c r="AT29" s="445"/>
      <c r="AU29" s="445"/>
      <c r="AV29" s="445"/>
      <c r="AW29" s="445"/>
      <c r="AX29" s="447"/>
      <c r="AY29" s="454"/>
      <c r="AZ29" s="455"/>
      <c r="BA29" s="455"/>
      <c r="BB29" s="456"/>
      <c r="BC29" s="448" t="s">
        <v>185</v>
      </c>
      <c r="BD29" s="449"/>
      <c r="BE29" s="449"/>
      <c r="BF29" s="449"/>
      <c r="BG29" s="449"/>
      <c r="BH29" s="449"/>
      <c r="BI29" s="449"/>
      <c r="BJ29" s="449"/>
      <c r="BK29" s="449"/>
      <c r="BL29" s="449"/>
      <c r="BM29" s="450"/>
      <c r="BN29" s="468">
        <v>374028</v>
      </c>
      <c r="BO29" s="469"/>
      <c r="BP29" s="469"/>
      <c r="BQ29" s="469"/>
      <c r="BR29" s="469"/>
      <c r="BS29" s="469"/>
      <c r="BT29" s="469"/>
      <c r="BU29" s="470"/>
      <c r="BV29" s="468">
        <v>374028</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5">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186</v>
      </c>
      <c r="X30" s="521"/>
      <c r="Y30" s="521"/>
      <c r="Z30" s="521"/>
      <c r="AA30" s="521"/>
      <c r="AB30" s="521"/>
      <c r="AC30" s="521"/>
      <c r="AD30" s="521"/>
      <c r="AE30" s="521"/>
      <c r="AF30" s="521"/>
      <c r="AG30" s="522"/>
      <c r="AH30" s="432">
        <v>96.1</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962143</v>
      </c>
      <c r="BO30" s="472"/>
      <c r="BP30" s="472"/>
      <c r="BQ30" s="472"/>
      <c r="BR30" s="472"/>
      <c r="BS30" s="472"/>
      <c r="BT30" s="472"/>
      <c r="BU30" s="473"/>
      <c r="BV30" s="471">
        <v>920747</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31" t="s">
        <v>193</v>
      </c>
      <c r="D33" s="431"/>
      <c r="E33" s="430" t="s">
        <v>194</v>
      </c>
      <c r="F33" s="430"/>
      <c r="G33" s="430"/>
      <c r="H33" s="430"/>
      <c r="I33" s="430"/>
      <c r="J33" s="430"/>
      <c r="K33" s="430"/>
      <c r="L33" s="430"/>
      <c r="M33" s="430"/>
      <c r="N33" s="430"/>
      <c r="O33" s="430"/>
      <c r="P33" s="430"/>
      <c r="Q33" s="430"/>
      <c r="R33" s="430"/>
      <c r="S33" s="430"/>
      <c r="T33" s="216"/>
      <c r="U33" s="431" t="s">
        <v>195</v>
      </c>
      <c r="V33" s="431"/>
      <c r="W33" s="430" t="s">
        <v>196</v>
      </c>
      <c r="X33" s="430"/>
      <c r="Y33" s="430"/>
      <c r="Z33" s="430"/>
      <c r="AA33" s="430"/>
      <c r="AB33" s="430"/>
      <c r="AC33" s="430"/>
      <c r="AD33" s="430"/>
      <c r="AE33" s="430"/>
      <c r="AF33" s="430"/>
      <c r="AG33" s="430"/>
      <c r="AH33" s="430"/>
      <c r="AI33" s="430"/>
      <c r="AJ33" s="430"/>
      <c r="AK33" s="430"/>
      <c r="AL33" s="216"/>
      <c r="AM33" s="431" t="s">
        <v>195</v>
      </c>
      <c r="AN33" s="431"/>
      <c r="AO33" s="430" t="s">
        <v>197</v>
      </c>
      <c r="AP33" s="430"/>
      <c r="AQ33" s="430"/>
      <c r="AR33" s="430"/>
      <c r="AS33" s="430"/>
      <c r="AT33" s="430"/>
      <c r="AU33" s="430"/>
      <c r="AV33" s="430"/>
      <c r="AW33" s="430"/>
      <c r="AX33" s="430"/>
      <c r="AY33" s="430"/>
      <c r="AZ33" s="430"/>
      <c r="BA33" s="430"/>
      <c r="BB33" s="430"/>
      <c r="BC33" s="430"/>
      <c r="BD33" s="217"/>
      <c r="BE33" s="430" t="s">
        <v>198</v>
      </c>
      <c r="BF33" s="430"/>
      <c r="BG33" s="430" t="s">
        <v>199</v>
      </c>
      <c r="BH33" s="430"/>
      <c r="BI33" s="430"/>
      <c r="BJ33" s="430"/>
      <c r="BK33" s="430"/>
      <c r="BL33" s="430"/>
      <c r="BM33" s="430"/>
      <c r="BN33" s="430"/>
      <c r="BO33" s="430"/>
      <c r="BP33" s="430"/>
      <c r="BQ33" s="430"/>
      <c r="BR33" s="430"/>
      <c r="BS33" s="430"/>
      <c r="BT33" s="430"/>
      <c r="BU33" s="430"/>
      <c r="BV33" s="217"/>
      <c r="BW33" s="431" t="s">
        <v>198</v>
      </c>
      <c r="BX33" s="431"/>
      <c r="BY33" s="430" t="s">
        <v>200</v>
      </c>
      <c r="BZ33" s="430"/>
      <c r="CA33" s="430"/>
      <c r="CB33" s="430"/>
      <c r="CC33" s="430"/>
      <c r="CD33" s="430"/>
      <c r="CE33" s="430"/>
      <c r="CF33" s="430"/>
      <c r="CG33" s="430"/>
      <c r="CH33" s="430"/>
      <c r="CI33" s="430"/>
      <c r="CJ33" s="430"/>
      <c r="CK33" s="430"/>
      <c r="CL33" s="430"/>
      <c r="CM33" s="430"/>
      <c r="CN33" s="216"/>
      <c r="CO33" s="431" t="s">
        <v>201</v>
      </c>
      <c r="CP33" s="431"/>
      <c r="CQ33" s="430" t="s">
        <v>202</v>
      </c>
      <c r="CR33" s="430"/>
      <c r="CS33" s="430"/>
      <c r="CT33" s="430"/>
      <c r="CU33" s="430"/>
      <c r="CV33" s="430"/>
      <c r="CW33" s="430"/>
      <c r="CX33" s="430"/>
      <c r="CY33" s="430"/>
      <c r="CZ33" s="430"/>
      <c r="DA33" s="430"/>
      <c r="DB33" s="430"/>
      <c r="DC33" s="430"/>
      <c r="DD33" s="430"/>
      <c r="DE33" s="430"/>
      <c r="DF33" s="216"/>
      <c r="DG33" s="429" t="s">
        <v>203</v>
      </c>
      <c r="DH33" s="429"/>
      <c r="DI33" s="218"/>
      <c r="DJ33" s="186"/>
      <c r="DK33" s="186"/>
      <c r="DL33" s="186"/>
      <c r="DM33" s="186"/>
      <c r="DN33" s="186"/>
      <c r="DO33" s="186"/>
    </row>
    <row r="34" spans="1:119" ht="32.25" customHeight="1" x14ac:dyDescent="0.2">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3</v>
      </c>
      <c r="V34" s="427"/>
      <c r="W34" s="426" t="str">
        <f>IF('各会計、関係団体の財政状況及び健全化判断比率'!B28="","",'各会計、関係団体の財政状況及び健全化判断比率'!B28)</f>
        <v>国民健康保険費特別会計</v>
      </c>
      <c r="X34" s="426"/>
      <c r="Y34" s="426"/>
      <c r="Z34" s="426"/>
      <c r="AA34" s="426"/>
      <c r="AB34" s="426"/>
      <c r="AC34" s="426"/>
      <c r="AD34" s="426"/>
      <c r="AE34" s="426"/>
      <c r="AF34" s="426"/>
      <c r="AG34" s="426"/>
      <c r="AH34" s="426"/>
      <c r="AI34" s="426"/>
      <c r="AJ34" s="426"/>
      <c r="AK34" s="426"/>
      <c r="AL34" s="214"/>
      <c r="AM34" s="427" t="str">
        <f>IF(AO34="","",MAX(C34:D43,U34:V43)+1)</f>
        <v/>
      </c>
      <c r="AN34" s="427"/>
      <c r="AO34" s="426"/>
      <c r="AP34" s="426"/>
      <c r="AQ34" s="426"/>
      <c r="AR34" s="426"/>
      <c r="AS34" s="426"/>
      <c r="AT34" s="426"/>
      <c r="AU34" s="426"/>
      <c r="AV34" s="426"/>
      <c r="AW34" s="426"/>
      <c r="AX34" s="426"/>
      <c r="AY34" s="426"/>
      <c r="AZ34" s="426"/>
      <c r="BA34" s="426"/>
      <c r="BB34" s="426"/>
      <c r="BC34" s="426"/>
      <c r="BD34" s="214"/>
      <c r="BE34" s="427">
        <f>IF(BG34="","",MAX(C34:D43,U34:V43,AM34:AN43)+1)</f>
        <v>7</v>
      </c>
      <c r="BF34" s="427"/>
      <c r="BG34" s="426" t="str">
        <f>IF('各会計、関係団体の財政状況及び健全化判断比率'!B32="","",'各会計、関係団体の財政状況及び健全化判断比率'!B32)</f>
        <v>市場事業費特別会計</v>
      </c>
      <c r="BH34" s="426"/>
      <c r="BI34" s="426"/>
      <c r="BJ34" s="426"/>
      <c r="BK34" s="426"/>
      <c r="BL34" s="426"/>
      <c r="BM34" s="426"/>
      <c r="BN34" s="426"/>
      <c r="BO34" s="426"/>
      <c r="BP34" s="426"/>
      <c r="BQ34" s="426"/>
      <c r="BR34" s="426"/>
      <c r="BS34" s="426"/>
      <c r="BT34" s="426"/>
      <c r="BU34" s="426"/>
      <c r="BV34" s="214"/>
      <c r="BW34" s="427">
        <f>IF(BY34="","",MAX(C34:D43,U34:V43,AM34:AN43,BE34:BF43)+1)</f>
        <v>10</v>
      </c>
      <c r="BX34" s="427"/>
      <c r="BY34" s="426" t="str">
        <f>IF('各会計、関係団体の財政状況及び健全化判断比率'!B68="","",'各会計、関係団体の財政状況及び健全化判断比率'!B68)</f>
        <v>玉井斎場管理組合</v>
      </c>
      <c r="BZ34" s="426"/>
      <c r="CA34" s="426"/>
      <c r="CB34" s="426"/>
      <c r="CC34" s="426"/>
      <c r="CD34" s="426"/>
      <c r="CE34" s="426"/>
      <c r="CF34" s="426"/>
      <c r="CG34" s="426"/>
      <c r="CH34" s="426"/>
      <c r="CI34" s="426"/>
      <c r="CJ34" s="426"/>
      <c r="CK34" s="426"/>
      <c r="CL34" s="426"/>
      <c r="CM34" s="426"/>
      <c r="CN34" s="214"/>
      <c r="CO34" s="427">
        <f>IF(CQ34="","",MAX(C34:D43,U34:V43,AM34:AN43,BE34:BF43,BW34:BX43)+1)</f>
        <v>14</v>
      </c>
      <c r="CP34" s="427"/>
      <c r="CQ34" s="426" t="str">
        <f>IF('各会計、関係団体の財政状況及び健全化判断比率'!BS7="","",'各会計、関係団体の財政状況及び健全化判断比率'!BS7)</f>
        <v>境港市土地開発公社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2">
      <c r="A35" s="187"/>
      <c r="B35" s="213"/>
      <c r="C35" s="427">
        <f>IF(E35="","",C34+1)</f>
        <v>2</v>
      </c>
      <c r="D35" s="427"/>
      <c r="E35" s="426" t="str">
        <f>IF('各会計、関係団体の財政状況及び健全化判断比率'!B8="","",'各会計、関係団体の財政状況及び健全化判断比率'!B8)</f>
        <v>高齢者住宅整備資金貸付事業費特別会計</v>
      </c>
      <c r="F35" s="426"/>
      <c r="G35" s="426"/>
      <c r="H35" s="426"/>
      <c r="I35" s="426"/>
      <c r="J35" s="426"/>
      <c r="K35" s="426"/>
      <c r="L35" s="426"/>
      <c r="M35" s="426"/>
      <c r="N35" s="426"/>
      <c r="O35" s="426"/>
      <c r="P35" s="426"/>
      <c r="Q35" s="426"/>
      <c r="R35" s="426"/>
      <c r="S35" s="426"/>
      <c r="T35" s="214"/>
      <c r="U35" s="427">
        <f>IF(W35="","",U34+1)</f>
        <v>4</v>
      </c>
      <c r="V35" s="427"/>
      <c r="W35" s="426" t="str">
        <f>IF('各会計、関係団体の財政状況及び健全化判断比率'!B29="","",'各会計、関係団体の財政状況及び健全化判断比率'!B29)</f>
        <v>介護保険費特別会計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f t="shared" ref="BE35:BE43" si="1">IF(BG35="","",BE34+1)</f>
        <v>8</v>
      </c>
      <c r="BF35" s="427"/>
      <c r="BG35" s="426" t="str">
        <f>IF('各会計、関係団体の財政状況及び健全化判断比率'!B33="","",'各会計、関係団体の財政状況及び健全化判断比率'!B33)</f>
        <v>下水道事業費特別会計</v>
      </c>
      <c r="BH35" s="426"/>
      <c r="BI35" s="426"/>
      <c r="BJ35" s="426"/>
      <c r="BK35" s="426"/>
      <c r="BL35" s="426"/>
      <c r="BM35" s="426"/>
      <c r="BN35" s="426"/>
      <c r="BO35" s="426"/>
      <c r="BP35" s="426"/>
      <c r="BQ35" s="426"/>
      <c r="BR35" s="426"/>
      <c r="BS35" s="426"/>
      <c r="BT35" s="426"/>
      <c r="BU35" s="426"/>
      <c r="BV35" s="214"/>
      <c r="BW35" s="427">
        <f t="shared" ref="BW35:BW43" si="2">IF(BY35="","",BW34+1)</f>
        <v>11</v>
      </c>
      <c r="BX35" s="427"/>
      <c r="BY35" s="426" t="str">
        <f>IF('各会計、関係団体の財政状況及び健全化判断比率'!B69="","",'各会計、関係団体の財政状況及び健全化判断比率'!B69)</f>
        <v>鳥取県西部広域行政管理組合</v>
      </c>
      <c r="BZ35" s="426"/>
      <c r="CA35" s="426"/>
      <c r="CB35" s="426"/>
      <c r="CC35" s="426"/>
      <c r="CD35" s="426"/>
      <c r="CE35" s="426"/>
      <c r="CF35" s="426"/>
      <c r="CG35" s="426"/>
      <c r="CH35" s="426"/>
      <c r="CI35" s="426"/>
      <c r="CJ35" s="426"/>
      <c r="CK35" s="426"/>
      <c r="CL35" s="426"/>
      <c r="CM35" s="426"/>
      <c r="CN35" s="214"/>
      <c r="CO35" s="427">
        <f t="shared" ref="CO35:CO43" si="3">IF(CQ35="","",CO34+1)</f>
        <v>15</v>
      </c>
      <c r="CP35" s="427"/>
      <c r="CQ35" s="426" t="str">
        <f>IF('各会計、関係団体の財政状況及び健全化判断比率'!BS8="","",'各会計、関係団体の財政状況及び健全化判断比率'!BS8)</f>
        <v>境港市文化振興財団</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2">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5</v>
      </c>
      <c r="V36" s="427"/>
      <c r="W36" s="426" t="str">
        <f>IF('各会計、関係団体の財政状況及び健全化判断比率'!B30="","",'各会計、関係団体の財政状況及び健全化判断比率'!B30)</f>
        <v>後期高齢者医療費特別会計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f t="shared" si="1"/>
        <v>9</v>
      </c>
      <c r="BF36" s="427"/>
      <c r="BG36" s="426" t="str">
        <f>IF('各会計、関係団体の財政状況及び健全化判断比率'!B34="","",'各会計、関係団体の財政状況及び健全化判断比率'!B34)</f>
        <v>土地区画整理費特別会計</v>
      </c>
      <c r="BH36" s="426"/>
      <c r="BI36" s="426"/>
      <c r="BJ36" s="426"/>
      <c r="BK36" s="426"/>
      <c r="BL36" s="426"/>
      <c r="BM36" s="426"/>
      <c r="BN36" s="426"/>
      <c r="BO36" s="426"/>
      <c r="BP36" s="426"/>
      <c r="BQ36" s="426"/>
      <c r="BR36" s="426"/>
      <c r="BS36" s="426"/>
      <c r="BT36" s="426"/>
      <c r="BU36" s="426"/>
      <c r="BV36" s="214"/>
      <c r="BW36" s="427">
        <f t="shared" si="2"/>
        <v>12</v>
      </c>
      <c r="BX36" s="427"/>
      <c r="BY36" s="426" t="str">
        <f>IF('各会計、関係団体の財政状況及び健全化判断比率'!B70="","",'各会計、関係団体の財政状況及び健全化判断比率'!B70)</f>
        <v>鳥取県後期高齢者医療広域連合</v>
      </c>
      <c r="BZ36" s="426"/>
      <c r="CA36" s="426"/>
      <c r="CB36" s="426"/>
      <c r="CC36" s="426"/>
      <c r="CD36" s="426"/>
      <c r="CE36" s="426"/>
      <c r="CF36" s="426"/>
      <c r="CG36" s="426"/>
      <c r="CH36" s="426"/>
      <c r="CI36" s="426"/>
      <c r="CJ36" s="426"/>
      <c r="CK36" s="426"/>
      <c r="CL36" s="426"/>
      <c r="CM36" s="426"/>
      <c r="CN36" s="214"/>
      <c r="CO36" s="427">
        <f t="shared" si="3"/>
        <v>16</v>
      </c>
      <c r="CP36" s="427"/>
      <c r="CQ36" s="426" t="str">
        <f>IF('各会計、関係団体の財政状況及び健全化判断比率'!BS9="","",'各会計、関係団体の財政状況及び健全化判断比率'!BS9)</f>
        <v>境港市農業公社</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2">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f t="shared" si="4"/>
        <v>6</v>
      </c>
      <c r="V37" s="427"/>
      <c r="W37" s="426" t="str">
        <f>IF('各会計、関係団体の財政状況及び健全化判断比率'!B31="","",'各会計、関係団体の財政状況及び健全化判断比率'!B31)</f>
        <v>駐車場費特別会計</v>
      </c>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13</v>
      </c>
      <c r="BX37" s="427"/>
      <c r="BY37" s="426" t="str">
        <f>IF('各会計、関係団体の財政状況及び健全化判断比率'!B71="","",'各会計、関係団体の財政状況及び健全化判断比率'!B71)</f>
        <v>鳥取県後期高齢者医療広域連合</v>
      </c>
      <c r="BZ37" s="426"/>
      <c r="CA37" s="426"/>
      <c r="CB37" s="426"/>
      <c r="CC37" s="426"/>
      <c r="CD37" s="426"/>
      <c r="CE37" s="426"/>
      <c r="CF37" s="426"/>
      <c r="CG37" s="426"/>
      <c r="CH37" s="426"/>
      <c r="CI37" s="426"/>
      <c r="CJ37" s="426"/>
      <c r="CK37" s="426"/>
      <c r="CL37" s="426"/>
      <c r="CM37" s="426"/>
      <c r="CN37" s="214"/>
      <c r="CO37" s="427">
        <f t="shared" si="3"/>
        <v>17</v>
      </c>
      <c r="CP37" s="427"/>
      <c r="CQ37" s="426" t="str">
        <f>IF('各会計、関係団体の財政状況及び健全化判断比率'!BS10="","",'各会計、関係団体の財政状況及び健全化判断比率'!BS10)</f>
        <v>鳥取県信用保証協会</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2">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t="str">
        <f t="shared" si="2"/>
        <v/>
      </c>
      <c r="BX38" s="427"/>
      <c r="BY38" s="426" t="str">
        <f>IF('各会計、関係団体の財政状況及び健全化判断比率'!B72="","",'各会計、関係団体の財政状況及び健全化判断比率'!B72)</f>
        <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2">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t="str">
        <f t="shared" si="2"/>
        <v/>
      </c>
      <c r="BX39" s="427"/>
      <c r="BY39" s="426" t="str">
        <f>IF('各会計、関係団体の財政状況及び健全化判断比率'!B73="","",'各会計、関係団体の財政状況及び健全化判断比率'!B73)</f>
        <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2">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t="str">
        <f t="shared" si="2"/>
        <v/>
      </c>
      <c r="BX40" s="427"/>
      <c r="BY40" s="426" t="str">
        <f>IF('各会計、関係団体の財政状況及び健全化判断比率'!B74="","",'各会計、関係団体の財政状況及び健全化判断比率'!B74)</f>
        <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2">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2">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2">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208</v>
      </c>
    </row>
    <row r="50" spans="5:5" x14ac:dyDescent="0.2">
      <c r="E50" s="188" t="s">
        <v>209</v>
      </c>
    </row>
    <row r="51" spans="5:5" x14ac:dyDescent="0.2">
      <c r="E51" s="188" t="s">
        <v>210</v>
      </c>
    </row>
    <row r="52" spans="5:5" x14ac:dyDescent="0.2">
      <c r="E52" s="188" t="s">
        <v>211</v>
      </c>
    </row>
    <row r="53" spans="5:5" x14ac:dyDescent="0.2"/>
    <row r="54" spans="5:5" x14ac:dyDescent="0.2"/>
    <row r="55" spans="5:5" x14ac:dyDescent="0.2"/>
    <row r="56" spans="5:5" x14ac:dyDescent="0.2"/>
  </sheetData>
  <sheetProtection algorithmName="SHA-512" hashValue="EHCG7NUo1NaTh8Zt5bB+gi2yDj4UGlyPkX30IbJOTgsf7j1vKtRXGDXQkHo/hIDUHvpENmjpfYQNPsUtxXN39g==" saltValue="DH0sxluwcxHPD7zbVPBjw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328125" style="226" customWidth="1"/>
    <col min="96" max="133" width="1.6328125" style="243"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212</v>
      </c>
      <c r="DI1" s="800"/>
      <c r="DJ1" s="800"/>
      <c r="DK1" s="800"/>
      <c r="DL1" s="800"/>
      <c r="DM1" s="800"/>
      <c r="DN1" s="801"/>
      <c r="DO1" s="226"/>
      <c r="DP1" s="799" t="s">
        <v>213</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2">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41" t="s">
        <v>215</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216</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217</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2">
      <c r="B4" s="741" t="s">
        <v>1</v>
      </c>
      <c r="C4" s="742"/>
      <c r="D4" s="742"/>
      <c r="E4" s="742"/>
      <c r="F4" s="742"/>
      <c r="G4" s="742"/>
      <c r="H4" s="742"/>
      <c r="I4" s="742"/>
      <c r="J4" s="742"/>
      <c r="K4" s="742"/>
      <c r="L4" s="742"/>
      <c r="M4" s="742"/>
      <c r="N4" s="742"/>
      <c r="O4" s="742"/>
      <c r="P4" s="742"/>
      <c r="Q4" s="743"/>
      <c r="R4" s="741" t="s">
        <v>218</v>
      </c>
      <c r="S4" s="742"/>
      <c r="T4" s="742"/>
      <c r="U4" s="742"/>
      <c r="V4" s="742"/>
      <c r="W4" s="742"/>
      <c r="X4" s="742"/>
      <c r="Y4" s="743"/>
      <c r="Z4" s="741" t="s">
        <v>219</v>
      </c>
      <c r="AA4" s="742"/>
      <c r="AB4" s="742"/>
      <c r="AC4" s="743"/>
      <c r="AD4" s="741" t="s">
        <v>220</v>
      </c>
      <c r="AE4" s="742"/>
      <c r="AF4" s="742"/>
      <c r="AG4" s="742"/>
      <c r="AH4" s="742"/>
      <c r="AI4" s="742"/>
      <c r="AJ4" s="742"/>
      <c r="AK4" s="743"/>
      <c r="AL4" s="741" t="s">
        <v>219</v>
      </c>
      <c r="AM4" s="742"/>
      <c r="AN4" s="742"/>
      <c r="AO4" s="743"/>
      <c r="AP4" s="802" t="s">
        <v>221</v>
      </c>
      <c r="AQ4" s="802"/>
      <c r="AR4" s="802"/>
      <c r="AS4" s="802"/>
      <c r="AT4" s="802"/>
      <c r="AU4" s="802"/>
      <c r="AV4" s="802"/>
      <c r="AW4" s="802"/>
      <c r="AX4" s="802"/>
      <c r="AY4" s="802"/>
      <c r="AZ4" s="802"/>
      <c r="BA4" s="802"/>
      <c r="BB4" s="802"/>
      <c r="BC4" s="802"/>
      <c r="BD4" s="802"/>
      <c r="BE4" s="802"/>
      <c r="BF4" s="802"/>
      <c r="BG4" s="802" t="s">
        <v>222</v>
      </c>
      <c r="BH4" s="802"/>
      <c r="BI4" s="802"/>
      <c r="BJ4" s="802"/>
      <c r="BK4" s="802"/>
      <c r="BL4" s="802"/>
      <c r="BM4" s="802"/>
      <c r="BN4" s="802"/>
      <c r="BO4" s="802" t="s">
        <v>219</v>
      </c>
      <c r="BP4" s="802"/>
      <c r="BQ4" s="802"/>
      <c r="BR4" s="802"/>
      <c r="BS4" s="802" t="s">
        <v>223</v>
      </c>
      <c r="BT4" s="802"/>
      <c r="BU4" s="802"/>
      <c r="BV4" s="802"/>
      <c r="BW4" s="802"/>
      <c r="BX4" s="802"/>
      <c r="BY4" s="802"/>
      <c r="BZ4" s="802"/>
      <c r="CA4" s="802"/>
      <c r="CB4" s="802"/>
      <c r="CD4" s="784" t="s">
        <v>224</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2">
      <c r="B5" s="746" t="s">
        <v>225</v>
      </c>
      <c r="C5" s="747"/>
      <c r="D5" s="747"/>
      <c r="E5" s="747"/>
      <c r="F5" s="747"/>
      <c r="G5" s="747"/>
      <c r="H5" s="747"/>
      <c r="I5" s="747"/>
      <c r="J5" s="747"/>
      <c r="K5" s="747"/>
      <c r="L5" s="747"/>
      <c r="M5" s="747"/>
      <c r="N5" s="747"/>
      <c r="O5" s="747"/>
      <c r="P5" s="747"/>
      <c r="Q5" s="748"/>
      <c r="R5" s="735">
        <v>3985376</v>
      </c>
      <c r="S5" s="736"/>
      <c r="T5" s="736"/>
      <c r="U5" s="736"/>
      <c r="V5" s="736"/>
      <c r="W5" s="736"/>
      <c r="X5" s="736"/>
      <c r="Y5" s="779"/>
      <c r="Z5" s="797">
        <v>17.8</v>
      </c>
      <c r="AA5" s="797"/>
      <c r="AB5" s="797"/>
      <c r="AC5" s="797"/>
      <c r="AD5" s="798">
        <v>3985345</v>
      </c>
      <c r="AE5" s="798"/>
      <c r="AF5" s="798"/>
      <c r="AG5" s="798"/>
      <c r="AH5" s="798"/>
      <c r="AI5" s="798"/>
      <c r="AJ5" s="798"/>
      <c r="AK5" s="798"/>
      <c r="AL5" s="780">
        <v>49.6</v>
      </c>
      <c r="AM5" s="751"/>
      <c r="AN5" s="751"/>
      <c r="AO5" s="781"/>
      <c r="AP5" s="746" t="s">
        <v>226</v>
      </c>
      <c r="AQ5" s="747"/>
      <c r="AR5" s="747"/>
      <c r="AS5" s="747"/>
      <c r="AT5" s="747"/>
      <c r="AU5" s="747"/>
      <c r="AV5" s="747"/>
      <c r="AW5" s="747"/>
      <c r="AX5" s="747"/>
      <c r="AY5" s="747"/>
      <c r="AZ5" s="747"/>
      <c r="BA5" s="747"/>
      <c r="BB5" s="747"/>
      <c r="BC5" s="747"/>
      <c r="BD5" s="747"/>
      <c r="BE5" s="747"/>
      <c r="BF5" s="748"/>
      <c r="BG5" s="680">
        <v>3981319</v>
      </c>
      <c r="BH5" s="681"/>
      <c r="BI5" s="681"/>
      <c r="BJ5" s="681"/>
      <c r="BK5" s="681"/>
      <c r="BL5" s="681"/>
      <c r="BM5" s="681"/>
      <c r="BN5" s="682"/>
      <c r="BO5" s="713">
        <v>99.9</v>
      </c>
      <c r="BP5" s="713"/>
      <c r="BQ5" s="713"/>
      <c r="BR5" s="713"/>
      <c r="BS5" s="714">
        <v>202077</v>
      </c>
      <c r="BT5" s="714"/>
      <c r="BU5" s="714"/>
      <c r="BV5" s="714"/>
      <c r="BW5" s="714"/>
      <c r="BX5" s="714"/>
      <c r="BY5" s="714"/>
      <c r="BZ5" s="714"/>
      <c r="CA5" s="714"/>
      <c r="CB5" s="777"/>
      <c r="CD5" s="784" t="s">
        <v>221</v>
      </c>
      <c r="CE5" s="785"/>
      <c r="CF5" s="785"/>
      <c r="CG5" s="785"/>
      <c r="CH5" s="785"/>
      <c r="CI5" s="785"/>
      <c r="CJ5" s="785"/>
      <c r="CK5" s="785"/>
      <c r="CL5" s="785"/>
      <c r="CM5" s="785"/>
      <c r="CN5" s="785"/>
      <c r="CO5" s="785"/>
      <c r="CP5" s="785"/>
      <c r="CQ5" s="786"/>
      <c r="CR5" s="784" t="s">
        <v>227</v>
      </c>
      <c r="CS5" s="785"/>
      <c r="CT5" s="785"/>
      <c r="CU5" s="785"/>
      <c r="CV5" s="785"/>
      <c r="CW5" s="785"/>
      <c r="CX5" s="785"/>
      <c r="CY5" s="786"/>
      <c r="CZ5" s="784" t="s">
        <v>219</v>
      </c>
      <c r="DA5" s="785"/>
      <c r="DB5" s="785"/>
      <c r="DC5" s="786"/>
      <c r="DD5" s="784" t="s">
        <v>228</v>
      </c>
      <c r="DE5" s="785"/>
      <c r="DF5" s="785"/>
      <c r="DG5" s="785"/>
      <c r="DH5" s="785"/>
      <c r="DI5" s="785"/>
      <c r="DJ5" s="785"/>
      <c r="DK5" s="785"/>
      <c r="DL5" s="785"/>
      <c r="DM5" s="785"/>
      <c r="DN5" s="785"/>
      <c r="DO5" s="785"/>
      <c r="DP5" s="786"/>
      <c r="DQ5" s="784" t="s">
        <v>229</v>
      </c>
      <c r="DR5" s="785"/>
      <c r="DS5" s="785"/>
      <c r="DT5" s="785"/>
      <c r="DU5" s="785"/>
      <c r="DV5" s="785"/>
      <c r="DW5" s="785"/>
      <c r="DX5" s="785"/>
      <c r="DY5" s="785"/>
      <c r="DZ5" s="785"/>
      <c r="EA5" s="785"/>
      <c r="EB5" s="785"/>
      <c r="EC5" s="786"/>
    </row>
    <row r="6" spans="2:143" ht="11.25" customHeight="1" x14ac:dyDescent="0.2">
      <c r="B6" s="677" t="s">
        <v>230</v>
      </c>
      <c r="C6" s="678"/>
      <c r="D6" s="678"/>
      <c r="E6" s="678"/>
      <c r="F6" s="678"/>
      <c r="G6" s="678"/>
      <c r="H6" s="678"/>
      <c r="I6" s="678"/>
      <c r="J6" s="678"/>
      <c r="K6" s="678"/>
      <c r="L6" s="678"/>
      <c r="M6" s="678"/>
      <c r="N6" s="678"/>
      <c r="O6" s="678"/>
      <c r="P6" s="678"/>
      <c r="Q6" s="679"/>
      <c r="R6" s="680">
        <v>123413</v>
      </c>
      <c r="S6" s="681"/>
      <c r="T6" s="681"/>
      <c r="U6" s="681"/>
      <c r="V6" s="681"/>
      <c r="W6" s="681"/>
      <c r="X6" s="681"/>
      <c r="Y6" s="682"/>
      <c r="Z6" s="713">
        <v>0.6</v>
      </c>
      <c r="AA6" s="713"/>
      <c r="AB6" s="713"/>
      <c r="AC6" s="713"/>
      <c r="AD6" s="714">
        <v>123413</v>
      </c>
      <c r="AE6" s="714"/>
      <c r="AF6" s="714"/>
      <c r="AG6" s="714"/>
      <c r="AH6" s="714"/>
      <c r="AI6" s="714"/>
      <c r="AJ6" s="714"/>
      <c r="AK6" s="714"/>
      <c r="AL6" s="683">
        <v>1.5</v>
      </c>
      <c r="AM6" s="684"/>
      <c r="AN6" s="684"/>
      <c r="AO6" s="715"/>
      <c r="AP6" s="677" t="s">
        <v>231</v>
      </c>
      <c r="AQ6" s="678"/>
      <c r="AR6" s="678"/>
      <c r="AS6" s="678"/>
      <c r="AT6" s="678"/>
      <c r="AU6" s="678"/>
      <c r="AV6" s="678"/>
      <c r="AW6" s="678"/>
      <c r="AX6" s="678"/>
      <c r="AY6" s="678"/>
      <c r="AZ6" s="678"/>
      <c r="BA6" s="678"/>
      <c r="BB6" s="678"/>
      <c r="BC6" s="678"/>
      <c r="BD6" s="678"/>
      <c r="BE6" s="678"/>
      <c r="BF6" s="679"/>
      <c r="BG6" s="680">
        <v>3981319</v>
      </c>
      <c r="BH6" s="681"/>
      <c r="BI6" s="681"/>
      <c r="BJ6" s="681"/>
      <c r="BK6" s="681"/>
      <c r="BL6" s="681"/>
      <c r="BM6" s="681"/>
      <c r="BN6" s="682"/>
      <c r="BO6" s="713">
        <v>99.9</v>
      </c>
      <c r="BP6" s="713"/>
      <c r="BQ6" s="713"/>
      <c r="BR6" s="713"/>
      <c r="BS6" s="714">
        <v>202077</v>
      </c>
      <c r="BT6" s="714"/>
      <c r="BU6" s="714"/>
      <c r="BV6" s="714"/>
      <c r="BW6" s="714"/>
      <c r="BX6" s="714"/>
      <c r="BY6" s="714"/>
      <c r="BZ6" s="714"/>
      <c r="CA6" s="714"/>
      <c r="CB6" s="777"/>
      <c r="CD6" s="738" t="s">
        <v>232</v>
      </c>
      <c r="CE6" s="739"/>
      <c r="CF6" s="739"/>
      <c r="CG6" s="739"/>
      <c r="CH6" s="739"/>
      <c r="CI6" s="739"/>
      <c r="CJ6" s="739"/>
      <c r="CK6" s="739"/>
      <c r="CL6" s="739"/>
      <c r="CM6" s="739"/>
      <c r="CN6" s="739"/>
      <c r="CO6" s="739"/>
      <c r="CP6" s="739"/>
      <c r="CQ6" s="740"/>
      <c r="CR6" s="680">
        <v>167225</v>
      </c>
      <c r="CS6" s="681"/>
      <c r="CT6" s="681"/>
      <c r="CU6" s="681"/>
      <c r="CV6" s="681"/>
      <c r="CW6" s="681"/>
      <c r="CX6" s="681"/>
      <c r="CY6" s="682"/>
      <c r="CZ6" s="780">
        <v>0.8</v>
      </c>
      <c r="DA6" s="751"/>
      <c r="DB6" s="751"/>
      <c r="DC6" s="783"/>
      <c r="DD6" s="686" t="s">
        <v>233</v>
      </c>
      <c r="DE6" s="681"/>
      <c r="DF6" s="681"/>
      <c r="DG6" s="681"/>
      <c r="DH6" s="681"/>
      <c r="DI6" s="681"/>
      <c r="DJ6" s="681"/>
      <c r="DK6" s="681"/>
      <c r="DL6" s="681"/>
      <c r="DM6" s="681"/>
      <c r="DN6" s="681"/>
      <c r="DO6" s="681"/>
      <c r="DP6" s="682"/>
      <c r="DQ6" s="686">
        <v>167161</v>
      </c>
      <c r="DR6" s="681"/>
      <c r="DS6" s="681"/>
      <c r="DT6" s="681"/>
      <c r="DU6" s="681"/>
      <c r="DV6" s="681"/>
      <c r="DW6" s="681"/>
      <c r="DX6" s="681"/>
      <c r="DY6" s="681"/>
      <c r="DZ6" s="681"/>
      <c r="EA6" s="681"/>
      <c r="EB6" s="681"/>
      <c r="EC6" s="727"/>
    </row>
    <row r="7" spans="2:143" ht="11.25" customHeight="1" x14ac:dyDescent="0.2">
      <c r="B7" s="677" t="s">
        <v>234</v>
      </c>
      <c r="C7" s="678"/>
      <c r="D7" s="678"/>
      <c r="E7" s="678"/>
      <c r="F7" s="678"/>
      <c r="G7" s="678"/>
      <c r="H7" s="678"/>
      <c r="I7" s="678"/>
      <c r="J7" s="678"/>
      <c r="K7" s="678"/>
      <c r="L7" s="678"/>
      <c r="M7" s="678"/>
      <c r="N7" s="678"/>
      <c r="O7" s="678"/>
      <c r="P7" s="678"/>
      <c r="Q7" s="679"/>
      <c r="R7" s="680">
        <v>4555</v>
      </c>
      <c r="S7" s="681"/>
      <c r="T7" s="681"/>
      <c r="U7" s="681"/>
      <c r="V7" s="681"/>
      <c r="W7" s="681"/>
      <c r="X7" s="681"/>
      <c r="Y7" s="682"/>
      <c r="Z7" s="713">
        <v>0</v>
      </c>
      <c r="AA7" s="713"/>
      <c r="AB7" s="713"/>
      <c r="AC7" s="713"/>
      <c r="AD7" s="714">
        <v>4555</v>
      </c>
      <c r="AE7" s="714"/>
      <c r="AF7" s="714"/>
      <c r="AG7" s="714"/>
      <c r="AH7" s="714"/>
      <c r="AI7" s="714"/>
      <c r="AJ7" s="714"/>
      <c r="AK7" s="714"/>
      <c r="AL7" s="683">
        <v>0.1</v>
      </c>
      <c r="AM7" s="684"/>
      <c r="AN7" s="684"/>
      <c r="AO7" s="715"/>
      <c r="AP7" s="677" t="s">
        <v>235</v>
      </c>
      <c r="AQ7" s="678"/>
      <c r="AR7" s="678"/>
      <c r="AS7" s="678"/>
      <c r="AT7" s="678"/>
      <c r="AU7" s="678"/>
      <c r="AV7" s="678"/>
      <c r="AW7" s="678"/>
      <c r="AX7" s="678"/>
      <c r="AY7" s="678"/>
      <c r="AZ7" s="678"/>
      <c r="BA7" s="678"/>
      <c r="BB7" s="678"/>
      <c r="BC7" s="678"/>
      <c r="BD7" s="678"/>
      <c r="BE7" s="678"/>
      <c r="BF7" s="679"/>
      <c r="BG7" s="680">
        <v>1833034</v>
      </c>
      <c r="BH7" s="681"/>
      <c r="BI7" s="681"/>
      <c r="BJ7" s="681"/>
      <c r="BK7" s="681"/>
      <c r="BL7" s="681"/>
      <c r="BM7" s="681"/>
      <c r="BN7" s="682"/>
      <c r="BO7" s="713">
        <v>46</v>
      </c>
      <c r="BP7" s="713"/>
      <c r="BQ7" s="713"/>
      <c r="BR7" s="713"/>
      <c r="BS7" s="714">
        <v>86041</v>
      </c>
      <c r="BT7" s="714"/>
      <c r="BU7" s="714"/>
      <c r="BV7" s="714"/>
      <c r="BW7" s="714"/>
      <c r="BX7" s="714"/>
      <c r="BY7" s="714"/>
      <c r="BZ7" s="714"/>
      <c r="CA7" s="714"/>
      <c r="CB7" s="777"/>
      <c r="CD7" s="719" t="s">
        <v>236</v>
      </c>
      <c r="CE7" s="720"/>
      <c r="CF7" s="720"/>
      <c r="CG7" s="720"/>
      <c r="CH7" s="720"/>
      <c r="CI7" s="720"/>
      <c r="CJ7" s="720"/>
      <c r="CK7" s="720"/>
      <c r="CL7" s="720"/>
      <c r="CM7" s="720"/>
      <c r="CN7" s="720"/>
      <c r="CO7" s="720"/>
      <c r="CP7" s="720"/>
      <c r="CQ7" s="721"/>
      <c r="CR7" s="680">
        <v>6002580</v>
      </c>
      <c r="CS7" s="681"/>
      <c r="CT7" s="681"/>
      <c r="CU7" s="681"/>
      <c r="CV7" s="681"/>
      <c r="CW7" s="681"/>
      <c r="CX7" s="681"/>
      <c r="CY7" s="682"/>
      <c r="CZ7" s="713">
        <v>27.9</v>
      </c>
      <c r="DA7" s="713"/>
      <c r="DB7" s="713"/>
      <c r="DC7" s="713"/>
      <c r="DD7" s="686">
        <v>746941</v>
      </c>
      <c r="DE7" s="681"/>
      <c r="DF7" s="681"/>
      <c r="DG7" s="681"/>
      <c r="DH7" s="681"/>
      <c r="DI7" s="681"/>
      <c r="DJ7" s="681"/>
      <c r="DK7" s="681"/>
      <c r="DL7" s="681"/>
      <c r="DM7" s="681"/>
      <c r="DN7" s="681"/>
      <c r="DO7" s="681"/>
      <c r="DP7" s="682"/>
      <c r="DQ7" s="686">
        <v>1515309</v>
      </c>
      <c r="DR7" s="681"/>
      <c r="DS7" s="681"/>
      <c r="DT7" s="681"/>
      <c r="DU7" s="681"/>
      <c r="DV7" s="681"/>
      <c r="DW7" s="681"/>
      <c r="DX7" s="681"/>
      <c r="DY7" s="681"/>
      <c r="DZ7" s="681"/>
      <c r="EA7" s="681"/>
      <c r="EB7" s="681"/>
      <c r="EC7" s="727"/>
    </row>
    <row r="8" spans="2:143" ht="11.25" customHeight="1" x14ac:dyDescent="0.2">
      <c r="B8" s="677" t="s">
        <v>237</v>
      </c>
      <c r="C8" s="678"/>
      <c r="D8" s="678"/>
      <c r="E8" s="678"/>
      <c r="F8" s="678"/>
      <c r="G8" s="678"/>
      <c r="H8" s="678"/>
      <c r="I8" s="678"/>
      <c r="J8" s="678"/>
      <c r="K8" s="678"/>
      <c r="L8" s="678"/>
      <c r="M8" s="678"/>
      <c r="N8" s="678"/>
      <c r="O8" s="678"/>
      <c r="P8" s="678"/>
      <c r="Q8" s="679"/>
      <c r="R8" s="680">
        <v>14824</v>
      </c>
      <c r="S8" s="681"/>
      <c r="T8" s="681"/>
      <c r="U8" s="681"/>
      <c r="V8" s="681"/>
      <c r="W8" s="681"/>
      <c r="X8" s="681"/>
      <c r="Y8" s="682"/>
      <c r="Z8" s="713">
        <v>0.1</v>
      </c>
      <c r="AA8" s="713"/>
      <c r="AB8" s="713"/>
      <c r="AC8" s="713"/>
      <c r="AD8" s="714">
        <v>14824</v>
      </c>
      <c r="AE8" s="714"/>
      <c r="AF8" s="714"/>
      <c r="AG8" s="714"/>
      <c r="AH8" s="714"/>
      <c r="AI8" s="714"/>
      <c r="AJ8" s="714"/>
      <c r="AK8" s="714"/>
      <c r="AL8" s="683">
        <v>0.2</v>
      </c>
      <c r="AM8" s="684"/>
      <c r="AN8" s="684"/>
      <c r="AO8" s="715"/>
      <c r="AP8" s="677" t="s">
        <v>238</v>
      </c>
      <c r="AQ8" s="678"/>
      <c r="AR8" s="678"/>
      <c r="AS8" s="678"/>
      <c r="AT8" s="678"/>
      <c r="AU8" s="678"/>
      <c r="AV8" s="678"/>
      <c r="AW8" s="678"/>
      <c r="AX8" s="678"/>
      <c r="AY8" s="678"/>
      <c r="AZ8" s="678"/>
      <c r="BA8" s="678"/>
      <c r="BB8" s="678"/>
      <c r="BC8" s="678"/>
      <c r="BD8" s="678"/>
      <c r="BE8" s="678"/>
      <c r="BF8" s="679"/>
      <c r="BG8" s="680">
        <v>61584</v>
      </c>
      <c r="BH8" s="681"/>
      <c r="BI8" s="681"/>
      <c r="BJ8" s="681"/>
      <c r="BK8" s="681"/>
      <c r="BL8" s="681"/>
      <c r="BM8" s="681"/>
      <c r="BN8" s="682"/>
      <c r="BO8" s="713">
        <v>1.5</v>
      </c>
      <c r="BP8" s="713"/>
      <c r="BQ8" s="713"/>
      <c r="BR8" s="713"/>
      <c r="BS8" s="686" t="s">
        <v>233</v>
      </c>
      <c r="BT8" s="681"/>
      <c r="BU8" s="681"/>
      <c r="BV8" s="681"/>
      <c r="BW8" s="681"/>
      <c r="BX8" s="681"/>
      <c r="BY8" s="681"/>
      <c r="BZ8" s="681"/>
      <c r="CA8" s="681"/>
      <c r="CB8" s="727"/>
      <c r="CD8" s="719" t="s">
        <v>239</v>
      </c>
      <c r="CE8" s="720"/>
      <c r="CF8" s="720"/>
      <c r="CG8" s="720"/>
      <c r="CH8" s="720"/>
      <c r="CI8" s="720"/>
      <c r="CJ8" s="720"/>
      <c r="CK8" s="720"/>
      <c r="CL8" s="720"/>
      <c r="CM8" s="720"/>
      <c r="CN8" s="720"/>
      <c r="CO8" s="720"/>
      <c r="CP8" s="720"/>
      <c r="CQ8" s="721"/>
      <c r="CR8" s="680">
        <v>5967534</v>
      </c>
      <c r="CS8" s="681"/>
      <c r="CT8" s="681"/>
      <c r="CU8" s="681"/>
      <c r="CV8" s="681"/>
      <c r="CW8" s="681"/>
      <c r="CX8" s="681"/>
      <c r="CY8" s="682"/>
      <c r="CZ8" s="713">
        <v>27.7</v>
      </c>
      <c r="DA8" s="713"/>
      <c r="DB8" s="713"/>
      <c r="DC8" s="713"/>
      <c r="DD8" s="686">
        <v>13680</v>
      </c>
      <c r="DE8" s="681"/>
      <c r="DF8" s="681"/>
      <c r="DG8" s="681"/>
      <c r="DH8" s="681"/>
      <c r="DI8" s="681"/>
      <c r="DJ8" s="681"/>
      <c r="DK8" s="681"/>
      <c r="DL8" s="681"/>
      <c r="DM8" s="681"/>
      <c r="DN8" s="681"/>
      <c r="DO8" s="681"/>
      <c r="DP8" s="682"/>
      <c r="DQ8" s="686">
        <v>2899241</v>
      </c>
      <c r="DR8" s="681"/>
      <c r="DS8" s="681"/>
      <c r="DT8" s="681"/>
      <c r="DU8" s="681"/>
      <c r="DV8" s="681"/>
      <c r="DW8" s="681"/>
      <c r="DX8" s="681"/>
      <c r="DY8" s="681"/>
      <c r="DZ8" s="681"/>
      <c r="EA8" s="681"/>
      <c r="EB8" s="681"/>
      <c r="EC8" s="727"/>
    </row>
    <row r="9" spans="2:143" ht="11.25" customHeight="1" x14ac:dyDescent="0.2">
      <c r="B9" s="677" t="s">
        <v>240</v>
      </c>
      <c r="C9" s="678"/>
      <c r="D9" s="678"/>
      <c r="E9" s="678"/>
      <c r="F9" s="678"/>
      <c r="G9" s="678"/>
      <c r="H9" s="678"/>
      <c r="I9" s="678"/>
      <c r="J9" s="678"/>
      <c r="K9" s="678"/>
      <c r="L9" s="678"/>
      <c r="M9" s="678"/>
      <c r="N9" s="678"/>
      <c r="O9" s="678"/>
      <c r="P9" s="678"/>
      <c r="Q9" s="679"/>
      <c r="R9" s="680">
        <v>16314</v>
      </c>
      <c r="S9" s="681"/>
      <c r="T9" s="681"/>
      <c r="U9" s="681"/>
      <c r="V9" s="681"/>
      <c r="W9" s="681"/>
      <c r="X9" s="681"/>
      <c r="Y9" s="682"/>
      <c r="Z9" s="713">
        <v>0.1</v>
      </c>
      <c r="AA9" s="713"/>
      <c r="AB9" s="713"/>
      <c r="AC9" s="713"/>
      <c r="AD9" s="714">
        <v>16314</v>
      </c>
      <c r="AE9" s="714"/>
      <c r="AF9" s="714"/>
      <c r="AG9" s="714"/>
      <c r="AH9" s="714"/>
      <c r="AI9" s="714"/>
      <c r="AJ9" s="714"/>
      <c r="AK9" s="714"/>
      <c r="AL9" s="683">
        <v>0.2</v>
      </c>
      <c r="AM9" s="684"/>
      <c r="AN9" s="684"/>
      <c r="AO9" s="715"/>
      <c r="AP9" s="677" t="s">
        <v>241</v>
      </c>
      <c r="AQ9" s="678"/>
      <c r="AR9" s="678"/>
      <c r="AS9" s="678"/>
      <c r="AT9" s="678"/>
      <c r="AU9" s="678"/>
      <c r="AV9" s="678"/>
      <c r="AW9" s="678"/>
      <c r="AX9" s="678"/>
      <c r="AY9" s="678"/>
      <c r="AZ9" s="678"/>
      <c r="BA9" s="678"/>
      <c r="BB9" s="678"/>
      <c r="BC9" s="678"/>
      <c r="BD9" s="678"/>
      <c r="BE9" s="678"/>
      <c r="BF9" s="679"/>
      <c r="BG9" s="680">
        <v>1415726</v>
      </c>
      <c r="BH9" s="681"/>
      <c r="BI9" s="681"/>
      <c r="BJ9" s="681"/>
      <c r="BK9" s="681"/>
      <c r="BL9" s="681"/>
      <c r="BM9" s="681"/>
      <c r="BN9" s="682"/>
      <c r="BO9" s="713">
        <v>35.5</v>
      </c>
      <c r="BP9" s="713"/>
      <c r="BQ9" s="713"/>
      <c r="BR9" s="713"/>
      <c r="BS9" s="686" t="s">
        <v>126</v>
      </c>
      <c r="BT9" s="681"/>
      <c r="BU9" s="681"/>
      <c r="BV9" s="681"/>
      <c r="BW9" s="681"/>
      <c r="BX9" s="681"/>
      <c r="BY9" s="681"/>
      <c r="BZ9" s="681"/>
      <c r="CA9" s="681"/>
      <c r="CB9" s="727"/>
      <c r="CD9" s="719" t="s">
        <v>242</v>
      </c>
      <c r="CE9" s="720"/>
      <c r="CF9" s="720"/>
      <c r="CG9" s="720"/>
      <c r="CH9" s="720"/>
      <c r="CI9" s="720"/>
      <c r="CJ9" s="720"/>
      <c r="CK9" s="720"/>
      <c r="CL9" s="720"/>
      <c r="CM9" s="720"/>
      <c r="CN9" s="720"/>
      <c r="CO9" s="720"/>
      <c r="CP9" s="720"/>
      <c r="CQ9" s="721"/>
      <c r="CR9" s="680">
        <v>1038032</v>
      </c>
      <c r="CS9" s="681"/>
      <c r="CT9" s="681"/>
      <c r="CU9" s="681"/>
      <c r="CV9" s="681"/>
      <c r="CW9" s="681"/>
      <c r="CX9" s="681"/>
      <c r="CY9" s="682"/>
      <c r="CZ9" s="713">
        <v>4.8</v>
      </c>
      <c r="DA9" s="713"/>
      <c r="DB9" s="713"/>
      <c r="DC9" s="713"/>
      <c r="DD9" s="686">
        <v>16936</v>
      </c>
      <c r="DE9" s="681"/>
      <c r="DF9" s="681"/>
      <c r="DG9" s="681"/>
      <c r="DH9" s="681"/>
      <c r="DI9" s="681"/>
      <c r="DJ9" s="681"/>
      <c r="DK9" s="681"/>
      <c r="DL9" s="681"/>
      <c r="DM9" s="681"/>
      <c r="DN9" s="681"/>
      <c r="DO9" s="681"/>
      <c r="DP9" s="682"/>
      <c r="DQ9" s="686">
        <v>822428</v>
      </c>
      <c r="DR9" s="681"/>
      <c r="DS9" s="681"/>
      <c r="DT9" s="681"/>
      <c r="DU9" s="681"/>
      <c r="DV9" s="681"/>
      <c r="DW9" s="681"/>
      <c r="DX9" s="681"/>
      <c r="DY9" s="681"/>
      <c r="DZ9" s="681"/>
      <c r="EA9" s="681"/>
      <c r="EB9" s="681"/>
      <c r="EC9" s="727"/>
    </row>
    <row r="10" spans="2:143" ht="11.25" customHeight="1" x14ac:dyDescent="0.2">
      <c r="B10" s="677" t="s">
        <v>243</v>
      </c>
      <c r="C10" s="678"/>
      <c r="D10" s="678"/>
      <c r="E10" s="678"/>
      <c r="F10" s="678"/>
      <c r="G10" s="678"/>
      <c r="H10" s="678"/>
      <c r="I10" s="678"/>
      <c r="J10" s="678"/>
      <c r="K10" s="678"/>
      <c r="L10" s="678"/>
      <c r="M10" s="678"/>
      <c r="N10" s="678"/>
      <c r="O10" s="678"/>
      <c r="P10" s="678"/>
      <c r="Q10" s="679"/>
      <c r="R10" s="680" t="s">
        <v>233</v>
      </c>
      <c r="S10" s="681"/>
      <c r="T10" s="681"/>
      <c r="U10" s="681"/>
      <c r="V10" s="681"/>
      <c r="W10" s="681"/>
      <c r="X10" s="681"/>
      <c r="Y10" s="682"/>
      <c r="Z10" s="713" t="s">
        <v>233</v>
      </c>
      <c r="AA10" s="713"/>
      <c r="AB10" s="713"/>
      <c r="AC10" s="713"/>
      <c r="AD10" s="714" t="s">
        <v>126</v>
      </c>
      <c r="AE10" s="714"/>
      <c r="AF10" s="714"/>
      <c r="AG10" s="714"/>
      <c r="AH10" s="714"/>
      <c r="AI10" s="714"/>
      <c r="AJ10" s="714"/>
      <c r="AK10" s="714"/>
      <c r="AL10" s="683" t="s">
        <v>126</v>
      </c>
      <c r="AM10" s="684"/>
      <c r="AN10" s="684"/>
      <c r="AO10" s="715"/>
      <c r="AP10" s="677" t="s">
        <v>244</v>
      </c>
      <c r="AQ10" s="678"/>
      <c r="AR10" s="678"/>
      <c r="AS10" s="678"/>
      <c r="AT10" s="678"/>
      <c r="AU10" s="678"/>
      <c r="AV10" s="678"/>
      <c r="AW10" s="678"/>
      <c r="AX10" s="678"/>
      <c r="AY10" s="678"/>
      <c r="AZ10" s="678"/>
      <c r="BA10" s="678"/>
      <c r="BB10" s="678"/>
      <c r="BC10" s="678"/>
      <c r="BD10" s="678"/>
      <c r="BE10" s="678"/>
      <c r="BF10" s="679"/>
      <c r="BG10" s="680">
        <v>129903</v>
      </c>
      <c r="BH10" s="681"/>
      <c r="BI10" s="681"/>
      <c r="BJ10" s="681"/>
      <c r="BK10" s="681"/>
      <c r="BL10" s="681"/>
      <c r="BM10" s="681"/>
      <c r="BN10" s="682"/>
      <c r="BO10" s="713">
        <v>3.3</v>
      </c>
      <c r="BP10" s="713"/>
      <c r="BQ10" s="713"/>
      <c r="BR10" s="713"/>
      <c r="BS10" s="686">
        <v>21624</v>
      </c>
      <c r="BT10" s="681"/>
      <c r="BU10" s="681"/>
      <c r="BV10" s="681"/>
      <c r="BW10" s="681"/>
      <c r="BX10" s="681"/>
      <c r="BY10" s="681"/>
      <c r="BZ10" s="681"/>
      <c r="CA10" s="681"/>
      <c r="CB10" s="727"/>
      <c r="CD10" s="719" t="s">
        <v>245</v>
      </c>
      <c r="CE10" s="720"/>
      <c r="CF10" s="720"/>
      <c r="CG10" s="720"/>
      <c r="CH10" s="720"/>
      <c r="CI10" s="720"/>
      <c r="CJ10" s="720"/>
      <c r="CK10" s="720"/>
      <c r="CL10" s="720"/>
      <c r="CM10" s="720"/>
      <c r="CN10" s="720"/>
      <c r="CO10" s="720"/>
      <c r="CP10" s="720"/>
      <c r="CQ10" s="721"/>
      <c r="CR10" s="680">
        <v>4093</v>
      </c>
      <c r="CS10" s="681"/>
      <c r="CT10" s="681"/>
      <c r="CU10" s="681"/>
      <c r="CV10" s="681"/>
      <c r="CW10" s="681"/>
      <c r="CX10" s="681"/>
      <c r="CY10" s="682"/>
      <c r="CZ10" s="713">
        <v>0</v>
      </c>
      <c r="DA10" s="713"/>
      <c r="DB10" s="713"/>
      <c r="DC10" s="713"/>
      <c r="DD10" s="686" t="s">
        <v>126</v>
      </c>
      <c r="DE10" s="681"/>
      <c r="DF10" s="681"/>
      <c r="DG10" s="681"/>
      <c r="DH10" s="681"/>
      <c r="DI10" s="681"/>
      <c r="DJ10" s="681"/>
      <c r="DK10" s="681"/>
      <c r="DL10" s="681"/>
      <c r="DM10" s="681"/>
      <c r="DN10" s="681"/>
      <c r="DO10" s="681"/>
      <c r="DP10" s="682"/>
      <c r="DQ10" s="686">
        <v>1427</v>
      </c>
      <c r="DR10" s="681"/>
      <c r="DS10" s="681"/>
      <c r="DT10" s="681"/>
      <c r="DU10" s="681"/>
      <c r="DV10" s="681"/>
      <c r="DW10" s="681"/>
      <c r="DX10" s="681"/>
      <c r="DY10" s="681"/>
      <c r="DZ10" s="681"/>
      <c r="EA10" s="681"/>
      <c r="EB10" s="681"/>
      <c r="EC10" s="727"/>
    </row>
    <row r="11" spans="2:143" ht="11.25" customHeight="1" x14ac:dyDescent="0.2">
      <c r="B11" s="677" t="s">
        <v>246</v>
      </c>
      <c r="C11" s="678"/>
      <c r="D11" s="678"/>
      <c r="E11" s="678"/>
      <c r="F11" s="678"/>
      <c r="G11" s="678"/>
      <c r="H11" s="678"/>
      <c r="I11" s="678"/>
      <c r="J11" s="678"/>
      <c r="K11" s="678"/>
      <c r="L11" s="678"/>
      <c r="M11" s="678"/>
      <c r="N11" s="678"/>
      <c r="O11" s="678"/>
      <c r="P11" s="678"/>
      <c r="Q11" s="679"/>
      <c r="R11" s="680">
        <v>736991</v>
      </c>
      <c r="S11" s="681"/>
      <c r="T11" s="681"/>
      <c r="U11" s="681"/>
      <c r="V11" s="681"/>
      <c r="W11" s="681"/>
      <c r="X11" s="681"/>
      <c r="Y11" s="682"/>
      <c r="Z11" s="683">
        <v>3.3</v>
      </c>
      <c r="AA11" s="684"/>
      <c r="AB11" s="684"/>
      <c r="AC11" s="685"/>
      <c r="AD11" s="686">
        <v>736991</v>
      </c>
      <c r="AE11" s="681"/>
      <c r="AF11" s="681"/>
      <c r="AG11" s="681"/>
      <c r="AH11" s="681"/>
      <c r="AI11" s="681"/>
      <c r="AJ11" s="681"/>
      <c r="AK11" s="682"/>
      <c r="AL11" s="683">
        <v>9.1999999999999993</v>
      </c>
      <c r="AM11" s="684"/>
      <c r="AN11" s="684"/>
      <c r="AO11" s="715"/>
      <c r="AP11" s="677" t="s">
        <v>247</v>
      </c>
      <c r="AQ11" s="678"/>
      <c r="AR11" s="678"/>
      <c r="AS11" s="678"/>
      <c r="AT11" s="678"/>
      <c r="AU11" s="678"/>
      <c r="AV11" s="678"/>
      <c r="AW11" s="678"/>
      <c r="AX11" s="678"/>
      <c r="AY11" s="678"/>
      <c r="AZ11" s="678"/>
      <c r="BA11" s="678"/>
      <c r="BB11" s="678"/>
      <c r="BC11" s="678"/>
      <c r="BD11" s="678"/>
      <c r="BE11" s="678"/>
      <c r="BF11" s="679"/>
      <c r="BG11" s="680">
        <v>225821</v>
      </c>
      <c r="BH11" s="681"/>
      <c r="BI11" s="681"/>
      <c r="BJ11" s="681"/>
      <c r="BK11" s="681"/>
      <c r="BL11" s="681"/>
      <c r="BM11" s="681"/>
      <c r="BN11" s="682"/>
      <c r="BO11" s="713">
        <v>5.7</v>
      </c>
      <c r="BP11" s="713"/>
      <c r="BQ11" s="713"/>
      <c r="BR11" s="713"/>
      <c r="BS11" s="686">
        <v>64417</v>
      </c>
      <c r="BT11" s="681"/>
      <c r="BU11" s="681"/>
      <c r="BV11" s="681"/>
      <c r="BW11" s="681"/>
      <c r="BX11" s="681"/>
      <c r="BY11" s="681"/>
      <c r="BZ11" s="681"/>
      <c r="CA11" s="681"/>
      <c r="CB11" s="727"/>
      <c r="CD11" s="719" t="s">
        <v>248</v>
      </c>
      <c r="CE11" s="720"/>
      <c r="CF11" s="720"/>
      <c r="CG11" s="720"/>
      <c r="CH11" s="720"/>
      <c r="CI11" s="720"/>
      <c r="CJ11" s="720"/>
      <c r="CK11" s="720"/>
      <c r="CL11" s="720"/>
      <c r="CM11" s="720"/>
      <c r="CN11" s="720"/>
      <c r="CO11" s="720"/>
      <c r="CP11" s="720"/>
      <c r="CQ11" s="721"/>
      <c r="CR11" s="680">
        <v>248902</v>
      </c>
      <c r="CS11" s="681"/>
      <c r="CT11" s="681"/>
      <c r="CU11" s="681"/>
      <c r="CV11" s="681"/>
      <c r="CW11" s="681"/>
      <c r="CX11" s="681"/>
      <c r="CY11" s="682"/>
      <c r="CZ11" s="713">
        <v>1.2</v>
      </c>
      <c r="DA11" s="713"/>
      <c r="DB11" s="713"/>
      <c r="DC11" s="713"/>
      <c r="DD11" s="686">
        <v>70541</v>
      </c>
      <c r="DE11" s="681"/>
      <c r="DF11" s="681"/>
      <c r="DG11" s="681"/>
      <c r="DH11" s="681"/>
      <c r="DI11" s="681"/>
      <c r="DJ11" s="681"/>
      <c r="DK11" s="681"/>
      <c r="DL11" s="681"/>
      <c r="DM11" s="681"/>
      <c r="DN11" s="681"/>
      <c r="DO11" s="681"/>
      <c r="DP11" s="682"/>
      <c r="DQ11" s="686">
        <v>99659</v>
      </c>
      <c r="DR11" s="681"/>
      <c r="DS11" s="681"/>
      <c r="DT11" s="681"/>
      <c r="DU11" s="681"/>
      <c r="DV11" s="681"/>
      <c r="DW11" s="681"/>
      <c r="DX11" s="681"/>
      <c r="DY11" s="681"/>
      <c r="DZ11" s="681"/>
      <c r="EA11" s="681"/>
      <c r="EB11" s="681"/>
      <c r="EC11" s="727"/>
    </row>
    <row r="12" spans="2:143" ht="11.25" customHeight="1" x14ac:dyDescent="0.2">
      <c r="B12" s="677" t="s">
        <v>249</v>
      </c>
      <c r="C12" s="678"/>
      <c r="D12" s="678"/>
      <c r="E12" s="678"/>
      <c r="F12" s="678"/>
      <c r="G12" s="678"/>
      <c r="H12" s="678"/>
      <c r="I12" s="678"/>
      <c r="J12" s="678"/>
      <c r="K12" s="678"/>
      <c r="L12" s="678"/>
      <c r="M12" s="678"/>
      <c r="N12" s="678"/>
      <c r="O12" s="678"/>
      <c r="P12" s="678"/>
      <c r="Q12" s="679"/>
      <c r="R12" s="680" t="s">
        <v>233</v>
      </c>
      <c r="S12" s="681"/>
      <c r="T12" s="681"/>
      <c r="U12" s="681"/>
      <c r="V12" s="681"/>
      <c r="W12" s="681"/>
      <c r="X12" s="681"/>
      <c r="Y12" s="682"/>
      <c r="Z12" s="713" t="s">
        <v>126</v>
      </c>
      <c r="AA12" s="713"/>
      <c r="AB12" s="713"/>
      <c r="AC12" s="713"/>
      <c r="AD12" s="714" t="s">
        <v>233</v>
      </c>
      <c r="AE12" s="714"/>
      <c r="AF12" s="714"/>
      <c r="AG12" s="714"/>
      <c r="AH12" s="714"/>
      <c r="AI12" s="714"/>
      <c r="AJ12" s="714"/>
      <c r="AK12" s="714"/>
      <c r="AL12" s="683" t="s">
        <v>126</v>
      </c>
      <c r="AM12" s="684"/>
      <c r="AN12" s="684"/>
      <c r="AO12" s="715"/>
      <c r="AP12" s="677" t="s">
        <v>250</v>
      </c>
      <c r="AQ12" s="678"/>
      <c r="AR12" s="678"/>
      <c r="AS12" s="678"/>
      <c r="AT12" s="678"/>
      <c r="AU12" s="678"/>
      <c r="AV12" s="678"/>
      <c r="AW12" s="678"/>
      <c r="AX12" s="678"/>
      <c r="AY12" s="678"/>
      <c r="AZ12" s="678"/>
      <c r="BA12" s="678"/>
      <c r="BB12" s="678"/>
      <c r="BC12" s="678"/>
      <c r="BD12" s="678"/>
      <c r="BE12" s="678"/>
      <c r="BF12" s="679"/>
      <c r="BG12" s="680">
        <v>1797061</v>
      </c>
      <c r="BH12" s="681"/>
      <c r="BI12" s="681"/>
      <c r="BJ12" s="681"/>
      <c r="BK12" s="681"/>
      <c r="BL12" s="681"/>
      <c r="BM12" s="681"/>
      <c r="BN12" s="682"/>
      <c r="BO12" s="713">
        <v>45.1</v>
      </c>
      <c r="BP12" s="713"/>
      <c r="BQ12" s="713"/>
      <c r="BR12" s="713"/>
      <c r="BS12" s="686">
        <v>116036</v>
      </c>
      <c r="BT12" s="681"/>
      <c r="BU12" s="681"/>
      <c r="BV12" s="681"/>
      <c r="BW12" s="681"/>
      <c r="BX12" s="681"/>
      <c r="BY12" s="681"/>
      <c r="BZ12" s="681"/>
      <c r="CA12" s="681"/>
      <c r="CB12" s="727"/>
      <c r="CD12" s="719" t="s">
        <v>251</v>
      </c>
      <c r="CE12" s="720"/>
      <c r="CF12" s="720"/>
      <c r="CG12" s="720"/>
      <c r="CH12" s="720"/>
      <c r="CI12" s="720"/>
      <c r="CJ12" s="720"/>
      <c r="CK12" s="720"/>
      <c r="CL12" s="720"/>
      <c r="CM12" s="720"/>
      <c r="CN12" s="720"/>
      <c r="CO12" s="720"/>
      <c r="CP12" s="720"/>
      <c r="CQ12" s="721"/>
      <c r="CR12" s="680">
        <v>3134129</v>
      </c>
      <c r="CS12" s="681"/>
      <c r="CT12" s="681"/>
      <c r="CU12" s="681"/>
      <c r="CV12" s="681"/>
      <c r="CW12" s="681"/>
      <c r="CX12" s="681"/>
      <c r="CY12" s="682"/>
      <c r="CZ12" s="713">
        <v>14.6</v>
      </c>
      <c r="DA12" s="713"/>
      <c r="DB12" s="713"/>
      <c r="DC12" s="713"/>
      <c r="DD12" s="686">
        <v>2033</v>
      </c>
      <c r="DE12" s="681"/>
      <c r="DF12" s="681"/>
      <c r="DG12" s="681"/>
      <c r="DH12" s="681"/>
      <c r="DI12" s="681"/>
      <c r="DJ12" s="681"/>
      <c r="DK12" s="681"/>
      <c r="DL12" s="681"/>
      <c r="DM12" s="681"/>
      <c r="DN12" s="681"/>
      <c r="DO12" s="681"/>
      <c r="DP12" s="682"/>
      <c r="DQ12" s="686">
        <v>545551</v>
      </c>
      <c r="DR12" s="681"/>
      <c r="DS12" s="681"/>
      <c r="DT12" s="681"/>
      <c r="DU12" s="681"/>
      <c r="DV12" s="681"/>
      <c r="DW12" s="681"/>
      <c r="DX12" s="681"/>
      <c r="DY12" s="681"/>
      <c r="DZ12" s="681"/>
      <c r="EA12" s="681"/>
      <c r="EB12" s="681"/>
      <c r="EC12" s="727"/>
    </row>
    <row r="13" spans="2:143" ht="11.25" customHeight="1" x14ac:dyDescent="0.2">
      <c r="B13" s="677" t="s">
        <v>252</v>
      </c>
      <c r="C13" s="678"/>
      <c r="D13" s="678"/>
      <c r="E13" s="678"/>
      <c r="F13" s="678"/>
      <c r="G13" s="678"/>
      <c r="H13" s="678"/>
      <c r="I13" s="678"/>
      <c r="J13" s="678"/>
      <c r="K13" s="678"/>
      <c r="L13" s="678"/>
      <c r="M13" s="678"/>
      <c r="N13" s="678"/>
      <c r="O13" s="678"/>
      <c r="P13" s="678"/>
      <c r="Q13" s="679"/>
      <c r="R13" s="680" t="s">
        <v>126</v>
      </c>
      <c r="S13" s="681"/>
      <c r="T13" s="681"/>
      <c r="U13" s="681"/>
      <c r="V13" s="681"/>
      <c r="W13" s="681"/>
      <c r="X13" s="681"/>
      <c r="Y13" s="682"/>
      <c r="Z13" s="713" t="s">
        <v>126</v>
      </c>
      <c r="AA13" s="713"/>
      <c r="AB13" s="713"/>
      <c r="AC13" s="713"/>
      <c r="AD13" s="714" t="s">
        <v>126</v>
      </c>
      <c r="AE13" s="714"/>
      <c r="AF13" s="714"/>
      <c r="AG13" s="714"/>
      <c r="AH13" s="714"/>
      <c r="AI13" s="714"/>
      <c r="AJ13" s="714"/>
      <c r="AK13" s="714"/>
      <c r="AL13" s="683" t="s">
        <v>126</v>
      </c>
      <c r="AM13" s="684"/>
      <c r="AN13" s="684"/>
      <c r="AO13" s="715"/>
      <c r="AP13" s="677" t="s">
        <v>253</v>
      </c>
      <c r="AQ13" s="678"/>
      <c r="AR13" s="678"/>
      <c r="AS13" s="678"/>
      <c r="AT13" s="678"/>
      <c r="AU13" s="678"/>
      <c r="AV13" s="678"/>
      <c r="AW13" s="678"/>
      <c r="AX13" s="678"/>
      <c r="AY13" s="678"/>
      <c r="AZ13" s="678"/>
      <c r="BA13" s="678"/>
      <c r="BB13" s="678"/>
      <c r="BC13" s="678"/>
      <c r="BD13" s="678"/>
      <c r="BE13" s="678"/>
      <c r="BF13" s="679"/>
      <c r="BG13" s="680">
        <v>1750428</v>
      </c>
      <c r="BH13" s="681"/>
      <c r="BI13" s="681"/>
      <c r="BJ13" s="681"/>
      <c r="BK13" s="681"/>
      <c r="BL13" s="681"/>
      <c r="BM13" s="681"/>
      <c r="BN13" s="682"/>
      <c r="BO13" s="713">
        <v>43.9</v>
      </c>
      <c r="BP13" s="713"/>
      <c r="BQ13" s="713"/>
      <c r="BR13" s="713"/>
      <c r="BS13" s="686">
        <v>116036</v>
      </c>
      <c r="BT13" s="681"/>
      <c r="BU13" s="681"/>
      <c r="BV13" s="681"/>
      <c r="BW13" s="681"/>
      <c r="BX13" s="681"/>
      <c r="BY13" s="681"/>
      <c r="BZ13" s="681"/>
      <c r="CA13" s="681"/>
      <c r="CB13" s="727"/>
      <c r="CD13" s="719" t="s">
        <v>254</v>
      </c>
      <c r="CE13" s="720"/>
      <c r="CF13" s="720"/>
      <c r="CG13" s="720"/>
      <c r="CH13" s="720"/>
      <c r="CI13" s="720"/>
      <c r="CJ13" s="720"/>
      <c r="CK13" s="720"/>
      <c r="CL13" s="720"/>
      <c r="CM13" s="720"/>
      <c r="CN13" s="720"/>
      <c r="CO13" s="720"/>
      <c r="CP13" s="720"/>
      <c r="CQ13" s="721"/>
      <c r="CR13" s="680">
        <v>1355094</v>
      </c>
      <c r="CS13" s="681"/>
      <c r="CT13" s="681"/>
      <c r="CU13" s="681"/>
      <c r="CV13" s="681"/>
      <c r="CW13" s="681"/>
      <c r="CX13" s="681"/>
      <c r="CY13" s="682"/>
      <c r="CZ13" s="713">
        <v>6.3</v>
      </c>
      <c r="DA13" s="713"/>
      <c r="DB13" s="713"/>
      <c r="DC13" s="713"/>
      <c r="DD13" s="686">
        <v>431878</v>
      </c>
      <c r="DE13" s="681"/>
      <c r="DF13" s="681"/>
      <c r="DG13" s="681"/>
      <c r="DH13" s="681"/>
      <c r="DI13" s="681"/>
      <c r="DJ13" s="681"/>
      <c r="DK13" s="681"/>
      <c r="DL13" s="681"/>
      <c r="DM13" s="681"/>
      <c r="DN13" s="681"/>
      <c r="DO13" s="681"/>
      <c r="DP13" s="682"/>
      <c r="DQ13" s="686">
        <v>1044484</v>
      </c>
      <c r="DR13" s="681"/>
      <c r="DS13" s="681"/>
      <c r="DT13" s="681"/>
      <c r="DU13" s="681"/>
      <c r="DV13" s="681"/>
      <c r="DW13" s="681"/>
      <c r="DX13" s="681"/>
      <c r="DY13" s="681"/>
      <c r="DZ13" s="681"/>
      <c r="EA13" s="681"/>
      <c r="EB13" s="681"/>
      <c r="EC13" s="727"/>
    </row>
    <row r="14" spans="2:143" ht="11.25" customHeight="1" x14ac:dyDescent="0.2">
      <c r="B14" s="677" t="s">
        <v>255</v>
      </c>
      <c r="C14" s="678"/>
      <c r="D14" s="678"/>
      <c r="E14" s="678"/>
      <c r="F14" s="678"/>
      <c r="G14" s="678"/>
      <c r="H14" s="678"/>
      <c r="I14" s="678"/>
      <c r="J14" s="678"/>
      <c r="K14" s="678"/>
      <c r="L14" s="678"/>
      <c r="M14" s="678"/>
      <c r="N14" s="678"/>
      <c r="O14" s="678"/>
      <c r="P14" s="678"/>
      <c r="Q14" s="679"/>
      <c r="R14" s="680" t="s">
        <v>171</v>
      </c>
      <c r="S14" s="681"/>
      <c r="T14" s="681"/>
      <c r="U14" s="681"/>
      <c r="V14" s="681"/>
      <c r="W14" s="681"/>
      <c r="X14" s="681"/>
      <c r="Y14" s="682"/>
      <c r="Z14" s="713" t="s">
        <v>233</v>
      </c>
      <c r="AA14" s="713"/>
      <c r="AB14" s="713"/>
      <c r="AC14" s="713"/>
      <c r="AD14" s="714" t="s">
        <v>171</v>
      </c>
      <c r="AE14" s="714"/>
      <c r="AF14" s="714"/>
      <c r="AG14" s="714"/>
      <c r="AH14" s="714"/>
      <c r="AI14" s="714"/>
      <c r="AJ14" s="714"/>
      <c r="AK14" s="714"/>
      <c r="AL14" s="683" t="s">
        <v>233</v>
      </c>
      <c r="AM14" s="684"/>
      <c r="AN14" s="684"/>
      <c r="AO14" s="715"/>
      <c r="AP14" s="677" t="s">
        <v>256</v>
      </c>
      <c r="AQ14" s="678"/>
      <c r="AR14" s="678"/>
      <c r="AS14" s="678"/>
      <c r="AT14" s="678"/>
      <c r="AU14" s="678"/>
      <c r="AV14" s="678"/>
      <c r="AW14" s="678"/>
      <c r="AX14" s="678"/>
      <c r="AY14" s="678"/>
      <c r="AZ14" s="678"/>
      <c r="BA14" s="678"/>
      <c r="BB14" s="678"/>
      <c r="BC14" s="678"/>
      <c r="BD14" s="678"/>
      <c r="BE14" s="678"/>
      <c r="BF14" s="679"/>
      <c r="BG14" s="680">
        <v>116865</v>
      </c>
      <c r="BH14" s="681"/>
      <c r="BI14" s="681"/>
      <c r="BJ14" s="681"/>
      <c r="BK14" s="681"/>
      <c r="BL14" s="681"/>
      <c r="BM14" s="681"/>
      <c r="BN14" s="682"/>
      <c r="BO14" s="713">
        <v>2.9</v>
      </c>
      <c r="BP14" s="713"/>
      <c r="BQ14" s="713"/>
      <c r="BR14" s="713"/>
      <c r="BS14" s="686" t="s">
        <v>126</v>
      </c>
      <c r="BT14" s="681"/>
      <c r="BU14" s="681"/>
      <c r="BV14" s="681"/>
      <c r="BW14" s="681"/>
      <c r="BX14" s="681"/>
      <c r="BY14" s="681"/>
      <c r="BZ14" s="681"/>
      <c r="CA14" s="681"/>
      <c r="CB14" s="727"/>
      <c r="CD14" s="719" t="s">
        <v>257</v>
      </c>
      <c r="CE14" s="720"/>
      <c r="CF14" s="720"/>
      <c r="CG14" s="720"/>
      <c r="CH14" s="720"/>
      <c r="CI14" s="720"/>
      <c r="CJ14" s="720"/>
      <c r="CK14" s="720"/>
      <c r="CL14" s="720"/>
      <c r="CM14" s="720"/>
      <c r="CN14" s="720"/>
      <c r="CO14" s="720"/>
      <c r="CP14" s="720"/>
      <c r="CQ14" s="721"/>
      <c r="CR14" s="680">
        <v>430386</v>
      </c>
      <c r="CS14" s="681"/>
      <c r="CT14" s="681"/>
      <c r="CU14" s="681"/>
      <c r="CV14" s="681"/>
      <c r="CW14" s="681"/>
      <c r="CX14" s="681"/>
      <c r="CY14" s="682"/>
      <c r="CZ14" s="713">
        <v>2</v>
      </c>
      <c r="DA14" s="713"/>
      <c r="DB14" s="713"/>
      <c r="DC14" s="713"/>
      <c r="DD14" s="686" t="s">
        <v>233</v>
      </c>
      <c r="DE14" s="681"/>
      <c r="DF14" s="681"/>
      <c r="DG14" s="681"/>
      <c r="DH14" s="681"/>
      <c r="DI14" s="681"/>
      <c r="DJ14" s="681"/>
      <c r="DK14" s="681"/>
      <c r="DL14" s="681"/>
      <c r="DM14" s="681"/>
      <c r="DN14" s="681"/>
      <c r="DO14" s="681"/>
      <c r="DP14" s="682"/>
      <c r="DQ14" s="686">
        <v>420030</v>
      </c>
      <c r="DR14" s="681"/>
      <c r="DS14" s="681"/>
      <c r="DT14" s="681"/>
      <c r="DU14" s="681"/>
      <c r="DV14" s="681"/>
      <c r="DW14" s="681"/>
      <c r="DX14" s="681"/>
      <c r="DY14" s="681"/>
      <c r="DZ14" s="681"/>
      <c r="EA14" s="681"/>
      <c r="EB14" s="681"/>
      <c r="EC14" s="727"/>
    </row>
    <row r="15" spans="2:143" ht="11.25" customHeight="1" x14ac:dyDescent="0.2">
      <c r="B15" s="677" t="s">
        <v>258</v>
      </c>
      <c r="C15" s="678"/>
      <c r="D15" s="678"/>
      <c r="E15" s="678"/>
      <c r="F15" s="678"/>
      <c r="G15" s="678"/>
      <c r="H15" s="678"/>
      <c r="I15" s="678"/>
      <c r="J15" s="678"/>
      <c r="K15" s="678"/>
      <c r="L15" s="678"/>
      <c r="M15" s="678"/>
      <c r="N15" s="678"/>
      <c r="O15" s="678"/>
      <c r="P15" s="678"/>
      <c r="Q15" s="679"/>
      <c r="R15" s="680" t="s">
        <v>233</v>
      </c>
      <c r="S15" s="681"/>
      <c r="T15" s="681"/>
      <c r="U15" s="681"/>
      <c r="V15" s="681"/>
      <c r="W15" s="681"/>
      <c r="X15" s="681"/>
      <c r="Y15" s="682"/>
      <c r="Z15" s="713" t="s">
        <v>126</v>
      </c>
      <c r="AA15" s="713"/>
      <c r="AB15" s="713"/>
      <c r="AC15" s="713"/>
      <c r="AD15" s="714" t="s">
        <v>126</v>
      </c>
      <c r="AE15" s="714"/>
      <c r="AF15" s="714"/>
      <c r="AG15" s="714"/>
      <c r="AH15" s="714"/>
      <c r="AI15" s="714"/>
      <c r="AJ15" s="714"/>
      <c r="AK15" s="714"/>
      <c r="AL15" s="683" t="s">
        <v>126</v>
      </c>
      <c r="AM15" s="684"/>
      <c r="AN15" s="684"/>
      <c r="AO15" s="715"/>
      <c r="AP15" s="677" t="s">
        <v>259</v>
      </c>
      <c r="AQ15" s="678"/>
      <c r="AR15" s="678"/>
      <c r="AS15" s="678"/>
      <c r="AT15" s="678"/>
      <c r="AU15" s="678"/>
      <c r="AV15" s="678"/>
      <c r="AW15" s="678"/>
      <c r="AX15" s="678"/>
      <c r="AY15" s="678"/>
      <c r="AZ15" s="678"/>
      <c r="BA15" s="678"/>
      <c r="BB15" s="678"/>
      <c r="BC15" s="678"/>
      <c r="BD15" s="678"/>
      <c r="BE15" s="678"/>
      <c r="BF15" s="679"/>
      <c r="BG15" s="680">
        <v>234359</v>
      </c>
      <c r="BH15" s="681"/>
      <c r="BI15" s="681"/>
      <c r="BJ15" s="681"/>
      <c r="BK15" s="681"/>
      <c r="BL15" s="681"/>
      <c r="BM15" s="681"/>
      <c r="BN15" s="682"/>
      <c r="BO15" s="713">
        <v>5.9</v>
      </c>
      <c r="BP15" s="713"/>
      <c r="BQ15" s="713"/>
      <c r="BR15" s="713"/>
      <c r="BS15" s="686" t="s">
        <v>126</v>
      </c>
      <c r="BT15" s="681"/>
      <c r="BU15" s="681"/>
      <c r="BV15" s="681"/>
      <c r="BW15" s="681"/>
      <c r="BX15" s="681"/>
      <c r="BY15" s="681"/>
      <c r="BZ15" s="681"/>
      <c r="CA15" s="681"/>
      <c r="CB15" s="727"/>
      <c r="CD15" s="719" t="s">
        <v>260</v>
      </c>
      <c r="CE15" s="720"/>
      <c r="CF15" s="720"/>
      <c r="CG15" s="720"/>
      <c r="CH15" s="720"/>
      <c r="CI15" s="720"/>
      <c r="CJ15" s="720"/>
      <c r="CK15" s="720"/>
      <c r="CL15" s="720"/>
      <c r="CM15" s="720"/>
      <c r="CN15" s="720"/>
      <c r="CO15" s="720"/>
      <c r="CP15" s="720"/>
      <c r="CQ15" s="721"/>
      <c r="CR15" s="680">
        <v>1882111</v>
      </c>
      <c r="CS15" s="681"/>
      <c r="CT15" s="681"/>
      <c r="CU15" s="681"/>
      <c r="CV15" s="681"/>
      <c r="CW15" s="681"/>
      <c r="CX15" s="681"/>
      <c r="CY15" s="682"/>
      <c r="CZ15" s="713">
        <v>8.6999999999999993</v>
      </c>
      <c r="DA15" s="713"/>
      <c r="DB15" s="713"/>
      <c r="DC15" s="713"/>
      <c r="DD15" s="686">
        <v>735181</v>
      </c>
      <c r="DE15" s="681"/>
      <c r="DF15" s="681"/>
      <c r="DG15" s="681"/>
      <c r="DH15" s="681"/>
      <c r="DI15" s="681"/>
      <c r="DJ15" s="681"/>
      <c r="DK15" s="681"/>
      <c r="DL15" s="681"/>
      <c r="DM15" s="681"/>
      <c r="DN15" s="681"/>
      <c r="DO15" s="681"/>
      <c r="DP15" s="682"/>
      <c r="DQ15" s="686">
        <v>797257</v>
      </c>
      <c r="DR15" s="681"/>
      <c r="DS15" s="681"/>
      <c r="DT15" s="681"/>
      <c r="DU15" s="681"/>
      <c r="DV15" s="681"/>
      <c r="DW15" s="681"/>
      <c r="DX15" s="681"/>
      <c r="DY15" s="681"/>
      <c r="DZ15" s="681"/>
      <c r="EA15" s="681"/>
      <c r="EB15" s="681"/>
      <c r="EC15" s="727"/>
    </row>
    <row r="16" spans="2:143" ht="11.25" customHeight="1" x14ac:dyDescent="0.2">
      <c r="B16" s="677" t="s">
        <v>261</v>
      </c>
      <c r="C16" s="678"/>
      <c r="D16" s="678"/>
      <c r="E16" s="678"/>
      <c r="F16" s="678"/>
      <c r="G16" s="678"/>
      <c r="H16" s="678"/>
      <c r="I16" s="678"/>
      <c r="J16" s="678"/>
      <c r="K16" s="678"/>
      <c r="L16" s="678"/>
      <c r="M16" s="678"/>
      <c r="N16" s="678"/>
      <c r="O16" s="678"/>
      <c r="P16" s="678"/>
      <c r="Q16" s="679"/>
      <c r="R16" s="680">
        <v>7876</v>
      </c>
      <c r="S16" s="681"/>
      <c r="T16" s="681"/>
      <c r="U16" s="681"/>
      <c r="V16" s="681"/>
      <c r="W16" s="681"/>
      <c r="X16" s="681"/>
      <c r="Y16" s="682"/>
      <c r="Z16" s="713">
        <v>0</v>
      </c>
      <c r="AA16" s="713"/>
      <c r="AB16" s="713"/>
      <c r="AC16" s="713"/>
      <c r="AD16" s="714">
        <v>7876</v>
      </c>
      <c r="AE16" s="714"/>
      <c r="AF16" s="714"/>
      <c r="AG16" s="714"/>
      <c r="AH16" s="714"/>
      <c r="AI16" s="714"/>
      <c r="AJ16" s="714"/>
      <c r="AK16" s="714"/>
      <c r="AL16" s="683">
        <v>0.1</v>
      </c>
      <c r="AM16" s="684"/>
      <c r="AN16" s="684"/>
      <c r="AO16" s="715"/>
      <c r="AP16" s="677" t="s">
        <v>262</v>
      </c>
      <c r="AQ16" s="678"/>
      <c r="AR16" s="678"/>
      <c r="AS16" s="678"/>
      <c r="AT16" s="678"/>
      <c r="AU16" s="678"/>
      <c r="AV16" s="678"/>
      <c r="AW16" s="678"/>
      <c r="AX16" s="678"/>
      <c r="AY16" s="678"/>
      <c r="AZ16" s="678"/>
      <c r="BA16" s="678"/>
      <c r="BB16" s="678"/>
      <c r="BC16" s="678"/>
      <c r="BD16" s="678"/>
      <c r="BE16" s="678"/>
      <c r="BF16" s="679"/>
      <c r="BG16" s="680" t="s">
        <v>233</v>
      </c>
      <c r="BH16" s="681"/>
      <c r="BI16" s="681"/>
      <c r="BJ16" s="681"/>
      <c r="BK16" s="681"/>
      <c r="BL16" s="681"/>
      <c r="BM16" s="681"/>
      <c r="BN16" s="682"/>
      <c r="BO16" s="713" t="s">
        <v>126</v>
      </c>
      <c r="BP16" s="713"/>
      <c r="BQ16" s="713"/>
      <c r="BR16" s="713"/>
      <c r="BS16" s="686" t="s">
        <v>233</v>
      </c>
      <c r="BT16" s="681"/>
      <c r="BU16" s="681"/>
      <c r="BV16" s="681"/>
      <c r="BW16" s="681"/>
      <c r="BX16" s="681"/>
      <c r="BY16" s="681"/>
      <c r="BZ16" s="681"/>
      <c r="CA16" s="681"/>
      <c r="CB16" s="727"/>
      <c r="CD16" s="719" t="s">
        <v>263</v>
      </c>
      <c r="CE16" s="720"/>
      <c r="CF16" s="720"/>
      <c r="CG16" s="720"/>
      <c r="CH16" s="720"/>
      <c r="CI16" s="720"/>
      <c r="CJ16" s="720"/>
      <c r="CK16" s="720"/>
      <c r="CL16" s="720"/>
      <c r="CM16" s="720"/>
      <c r="CN16" s="720"/>
      <c r="CO16" s="720"/>
      <c r="CP16" s="720"/>
      <c r="CQ16" s="721"/>
      <c r="CR16" s="680" t="s">
        <v>233</v>
      </c>
      <c r="CS16" s="681"/>
      <c r="CT16" s="681"/>
      <c r="CU16" s="681"/>
      <c r="CV16" s="681"/>
      <c r="CW16" s="681"/>
      <c r="CX16" s="681"/>
      <c r="CY16" s="682"/>
      <c r="CZ16" s="713" t="s">
        <v>233</v>
      </c>
      <c r="DA16" s="713"/>
      <c r="DB16" s="713"/>
      <c r="DC16" s="713"/>
      <c r="DD16" s="686" t="s">
        <v>126</v>
      </c>
      <c r="DE16" s="681"/>
      <c r="DF16" s="681"/>
      <c r="DG16" s="681"/>
      <c r="DH16" s="681"/>
      <c r="DI16" s="681"/>
      <c r="DJ16" s="681"/>
      <c r="DK16" s="681"/>
      <c r="DL16" s="681"/>
      <c r="DM16" s="681"/>
      <c r="DN16" s="681"/>
      <c r="DO16" s="681"/>
      <c r="DP16" s="682"/>
      <c r="DQ16" s="686" t="s">
        <v>126</v>
      </c>
      <c r="DR16" s="681"/>
      <c r="DS16" s="681"/>
      <c r="DT16" s="681"/>
      <c r="DU16" s="681"/>
      <c r="DV16" s="681"/>
      <c r="DW16" s="681"/>
      <c r="DX16" s="681"/>
      <c r="DY16" s="681"/>
      <c r="DZ16" s="681"/>
      <c r="EA16" s="681"/>
      <c r="EB16" s="681"/>
      <c r="EC16" s="727"/>
    </row>
    <row r="17" spans="2:133" ht="11.25" customHeight="1" x14ac:dyDescent="0.2">
      <c r="B17" s="677" t="s">
        <v>264</v>
      </c>
      <c r="C17" s="678"/>
      <c r="D17" s="678"/>
      <c r="E17" s="678"/>
      <c r="F17" s="678"/>
      <c r="G17" s="678"/>
      <c r="H17" s="678"/>
      <c r="I17" s="678"/>
      <c r="J17" s="678"/>
      <c r="K17" s="678"/>
      <c r="L17" s="678"/>
      <c r="M17" s="678"/>
      <c r="N17" s="678"/>
      <c r="O17" s="678"/>
      <c r="P17" s="678"/>
      <c r="Q17" s="679"/>
      <c r="R17" s="680">
        <v>37160</v>
      </c>
      <c r="S17" s="681"/>
      <c r="T17" s="681"/>
      <c r="U17" s="681"/>
      <c r="V17" s="681"/>
      <c r="W17" s="681"/>
      <c r="X17" s="681"/>
      <c r="Y17" s="682"/>
      <c r="Z17" s="713">
        <v>0.2</v>
      </c>
      <c r="AA17" s="713"/>
      <c r="AB17" s="713"/>
      <c r="AC17" s="713"/>
      <c r="AD17" s="714">
        <v>37160</v>
      </c>
      <c r="AE17" s="714"/>
      <c r="AF17" s="714"/>
      <c r="AG17" s="714"/>
      <c r="AH17" s="714"/>
      <c r="AI17" s="714"/>
      <c r="AJ17" s="714"/>
      <c r="AK17" s="714"/>
      <c r="AL17" s="683">
        <v>0.5</v>
      </c>
      <c r="AM17" s="684"/>
      <c r="AN17" s="684"/>
      <c r="AO17" s="715"/>
      <c r="AP17" s="677" t="s">
        <v>265</v>
      </c>
      <c r="AQ17" s="678"/>
      <c r="AR17" s="678"/>
      <c r="AS17" s="678"/>
      <c r="AT17" s="678"/>
      <c r="AU17" s="678"/>
      <c r="AV17" s="678"/>
      <c r="AW17" s="678"/>
      <c r="AX17" s="678"/>
      <c r="AY17" s="678"/>
      <c r="AZ17" s="678"/>
      <c r="BA17" s="678"/>
      <c r="BB17" s="678"/>
      <c r="BC17" s="678"/>
      <c r="BD17" s="678"/>
      <c r="BE17" s="678"/>
      <c r="BF17" s="679"/>
      <c r="BG17" s="680" t="s">
        <v>126</v>
      </c>
      <c r="BH17" s="681"/>
      <c r="BI17" s="681"/>
      <c r="BJ17" s="681"/>
      <c r="BK17" s="681"/>
      <c r="BL17" s="681"/>
      <c r="BM17" s="681"/>
      <c r="BN17" s="682"/>
      <c r="BO17" s="713" t="s">
        <v>126</v>
      </c>
      <c r="BP17" s="713"/>
      <c r="BQ17" s="713"/>
      <c r="BR17" s="713"/>
      <c r="BS17" s="686" t="s">
        <v>233</v>
      </c>
      <c r="BT17" s="681"/>
      <c r="BU17" s="681"/>
      <c r="BV17" s="681"/>
      <c r="BW17" s="681"/>
      <c r="BX17" s="681"/>
      <c r="BY17" s="681"/>
      <c r="BZ17" s="681"/>
      <c r="CA17" s="681"/>
      <c r="CB17" s="727"/>
      <c r="CD17" s="719" t="s">
        <v>266</v>
      </c>
      <c r="CE17" s="720"/>
      <c r="CF17" s="720"/>
      <c r="CG17" s="720"/>
      <c r="CH17" s="720"/>
      <c r="CI17" s="720"/>
      <c r="CJ17" s="720"/>
      <c r="CK17" s="720"/>
      <c r="CL17" s="720"/>
      <c r="CM17" s="720"/>
      <c r="CN17" s="720"/>
      <c r="CO17" s="720"/>
      <c r="CP17" s="720"/>
      <c r="CQ17" s="721"/>
      <c r="CR17" s="680">
        <v>1283411</v>
      </c>
      <c r="CS17" s="681"/>
      <c r="CT17" s="681"/>
      <c r="CU17" s="681"/>
      <c r="CV17" s="681"/>
      <c r="CW17" s="681"/>
      <c r="CX17" s="681"/>
      <c r="CY17" s="682"/>
      <c r="CZ17" s="713">
        <v>6</v>
      </c>
      <c r="DA17" s="713"/>
      <c r="DB17" s="713"/>
      <c r="DC17" s="713"/>
      <c r="DD17" s="686" t="s">
        <v>233</v>
      </c>
      <c r="DE17" s="681"/>
      <c r="DF17" s="681"/>
      <c r="DG17" s="681"/>
      <c r="DH17" s="681"/>
      <c r="DI17" s="681"/>
      <c r="DJ17" s="681"/>
      <c r="DK17" s="681"/>
      <c r="DL17" s="681"/>
      <c r="DM17" s="681"/>
      <c r="DN17" s="681"/>
      <c r="DO17" s="681"/>
      <c r="DP17" s="682"/>
      <c r="DQ17" s="686">
        <v>1203561</v>
      </c>
      <c r="DR17" s="681"/>
      <c r="DS17" s="681"/>
      <c r="DT17" s="681"/>
      <c r="DU17" s="681"/>
      <c r="DV17" s="681"/>
      <c r="DW17" s="681"/>
      <c r="DX17" s="681"/>
      <c r="DY17" s="681"/>
      <c r="DZ17" s="681"/>
      <c r="EA17" s="681"/>
      <c r="EB17" s="681"/>
      <c r="EC17" s="727"/>
    </row>
    <row r="18" spans="2:133" ht="11.25" customHeight="1" x14ac:dyDescent="0.2">
      <c r="B18" s="677" t="s">
        <v>267</v>
      </c>
      <c r="C18" s="678"/>
      <c r="D18" s="678"/>
      <c r="E18" s="678"/>
      <c r="F18" s="678"/>
      <c r="G18" s="678"/>
      <c r="H18" s="678"/>
      <c r="I18" s="678"/>
      <c r="J18" s="678"/>
      <c r="K18" s="678"/>
      <c r="L18" s="678"/>
      <c r="M18" s="678"/>
      <c r="N18" s="678"/>
      <c r="O18" s="678"/>
      <c r="P18" s="678"/>
      <c r="Q18" s="679"/>
      <c r="R18" s="680">
        <v>30064</v>
      </c>
      <c r="S18" s="681"/>
      <c r="T18" s="681"/>
      <c r="U18" s="681"/>
      <c r="V18" s="681"/>
      <c r="W18" s="681"/>
      <c r="X18" s="681"/>
      <c r="Y18" s="682"/>
      <c r="Z18" s="713">
        <v>0.1</v>
      </c>
      <c r="AA18" s="713"/>
      <c r="AB18" s="713"/>
      <c r="AC18" s="713"/>
      <c r="AD18" s="714">
        <v>30064</v>
      </c>
      <c r="AE18" s="714"/>
      <c r="AF18" s="714"/>
      <c r="AG18" s="714"/>
      <c r="AH18" s="714"/>
      <c r="AI18" s="714"/>
      <c r="AJ18" s="714"/>
      <c r="AK18" s="714"/>
      <c r="AL18" s="683">
        <v>0.4</v>
      </c>
      <c r="AM18" s="684"/>
      <c r="AN18" s="684"/>
      <c r="AO18" s="715"/>
      <c r="AP18" s="677" t="s">
        <v>268</v>
      </c>
      <c r="AQ18" s="678"/>
      <c r="AR18" s="678"/>
      <c r="AS18" s="678"/>
      <c r="AT18" s="678"/>
      <c r="AU18" s="678"/>
      <c r="AV18" s="678"/>
      <c r="AW18" s="678"/>
      <c r="AX18" s="678"/>
      <c r="AY18" s="678"/>
      <c r="AZ18" s="678"/>
      <c r="BA18" s="678"/>
      <c r="BB18" s="678"/>
      <c r="BC18" s="678"/>
      <c r="BD18" s="678"/>
      <c r="BE18" s="678"/>
      <c r="BF18" s="679"/>
      <c r="BG18" s="680" t="s">
        <v>126</v>
      </c>
      <c r="BH18" s="681"/>
      <c r="BI18" s="681"/>
      <c r="BJ18" s="681"/>
      <c r="BK18" s="681"/>
      <c r="BL18" s="681"/>
      <c r="BM18" s="681"/>
      <c r="BN18" s="682"/>
      <c r="BO18" s="713" t="s">
        <v>126</v>
      </c>
      <c r="BP18" s="713"/>
      <c r="BQ18" s="713"/>
      <c r="BR18" s="713"/>
      <c r="BS18" s="686" t="s">
        <v>233</v>
      </c>
      <c r="BT18" s="681"/>
      <c r="BU18" s="681"/>
      <c r="BV18" s="681"/>
      <c r="BW18" s="681"/>
      <c r="BX18" s="681"/>
      <c r="BY18" s="681"/>
      <c r="BZ18" s="681"/>
      <c r="CA18" s="681"/>
      <c r="CB18" s="727"/>
      <c r="CD18" s="719" t="s">
        <v>269</v>
      </c>
      <c r="CE18" s="720"/>
      <c r="CF18" s="720"/>
      <c r="CG18" s="720"/>
      <c r="CH18" s="720"/>
      <c r="CI18" s="720"/>
      <c r="CJ18" s="720"/>
      <c r="CK18" s="720"/>
      <c r="CL18" s="720"/>
      <c r="CM18" s="720"/>
      <c r="CN18" s="720"/>
      <c r="CO18" s="720"/>
      <c r="CP18" s="720"/>
      <c r="CQ18" s="721"/>
      <c r="CR18" s="680" t="s">
        <v>126</v>
      </c>
      <c r="CS18" s="681"/>
      <c r="CT18" s="681"/>
      <c r="CU18" s="681"/>
      <c r="CV18" s="681"/>
      <c r="CW18" s="681"/>
      <c r="CX18" s="681"/>
      <c r="CY18" s="682"/>
      <c r="CZ18" s="713" t="s">
        <v>126</v>
      </c>
      <c r="DA18" s="713"/>
      <c r="DB18" s="713"/>
      <c r="DC18" s="713"/>
      <c r="DD18" s="686" t="s">
        <v>233</v>
      </c>
      <c r="DE18" s="681"/>
      <c r="DF18" s="681"/>
      <c r="DG18" s="681"/>
      <c r="DH18" s="681"/>
      <c r="DI18" s="681"/>
      <c r="DJ18" s="681"/>
      <c r="DK18" s="681"/>
      <c r="DL18" s="681"/>
      <c r="DM18" s="681"/>
      <c r="DN18" s="681"/>
      <c r="DO18" s="681"/>
      <c r="DP18" s="682"/>
      <c r="DQ18" s="686" t="s">
        <v>126</v>
      </c>
      <c r="DR18" s="681"/>
      <c r="DS18" s="681"/>
      <c r="DT18" s="681"/>
      <c r="DU18" s="681"/>
      <c r="DV18" s="681"/>
      <c r="DW18" s="681"/>
      <c r="DX18" s="681"/>
      <c r="DY18" s="681"/>
      <c r="DZ18" s="681"/>
      <c r="EA18" s="681"/>
      <c r="EB18" s="681"/>
      <c r="EC18" s="727"/>
    </row>
    <row r="19" spans="2:133" ht="11.25" customHeight="1" x14ac:dyDescent="0.2">
      <c r="B19" s="677" t="s">
        <v>270</v>
      </c>
      <c r="C19" s="678"/>
      <c r="D19" s="678"/>
      <c r="E19" s="678"/>
      <c r="F19" s="678"/>
      <c r="G19" s="678"/>
      <c r="H19" s="678"/>
      <c r="I19" s="678"/>
      <c r="J19" s="678"/>
      <c r="K19" s="678"/>
      <c r="L19" s="678"/>
      <c r="M19" s="678"/>
      <c r="N19" s="678"/>
      <c r="O19" s="678"/>
      <c r="P19" s="678"/>
      <c r="Q19" s="679"/>
      <c r="R19" s="680">
        <v>23459</v>
      </c>
      <c r="S19" s="681"/>
      <c r="T19" s="681"/>
      <c r="U19" s="681"/>
      <c r="V19" s="681"/>
      <c r="W19" s="681"/>
      <c r="X19" s="681"/>
      <c r="Y19" s="682"/>
      <c r="Z19" s="713">
        <v>0.1</v>
      </c>
      <c r="AA19" s="713"/>
      <c r="AB19" s="713"/>
      <c r="AC19" s="713"/>
      <c r="AD19" s="714">
        <v>23459</v>
      </c>
      <c r="AE19" s="714"/>
      <c r="AF19" s="714"/>
      <c r="AG19" s="714"/>
      <c r="AH19" s="714"/>
      <c r="AI19" s="714"/>
      <c r="AJ19" s="714"/>
      <c r="AK19" s="714"/>
      <c r="AL19" s="683">
        <v>0.3</v>
      </c>
      <c r="AM19" s="684"/>
      <c r="AN19" s="684"/>
      <c r="AO19" s="715"/>
      <c r="AP19" s="677" t="s">
        <v>271</v>
      </c>
      <c r="AQ19" s="678"/>
      <c r="AR19" s="678"/>
      <c r="AS19" s="678"/>
      <c r="AT19" s="678"/>
      <c r="AU19" s="678"/>
      <c r="AV19" s="678"/>
      <c r="AW19" s="678"/>
      <c r="AX19" s="678"/>
      <c r="AY19" s="678"/>
      <c r="AZ19" s="678"/>
      <c r="BA19" s="678"/>
      <c r="BB19" s="678"/>
      <c r="BC19" s="678"/>
      <c r="BD19" s="678"/>
      <c r="BE19" s="678"/>
      <c r="BF19" s="679"/>
      <c r="BG19" s="680">
        <v>4057</v>
      </c>
      <c r="BH19" s="681"/>
      <c r="BI19" s="681"/>
      <c r="BJ19" s="681"/>
      <c r="BK19" s="681"/>
      <c r="BL19" s="681"/>
      <c r="BM19" s="681"/>
      <c r="BN19" s="682"/>
      <c r="BO19" s="713">
        <v>0.1</v>
      </c>
      <c r="BP19" s="713"/>
      <c r="BQ19" s="713"/>
      <c r="BR19" s="713"/>
      <c r="BS19" s="686" t="s">
        <v>233</v>
      </c>
      <c r="BT19" s="681"/>
      <c r="BU19" s="681"/>
      <c r="BV19" s="681"/>
      <c r="BW19" s="681"/>
      <c r="BX19" s="681"/>
      <c r="BY19" s="681"/>
      <c r="BZ19" s="681"/>
      <c r="CA19" s="681"/>
      <c r="CB19" s="727"/>
      <c r="CD19" s="719" t="s">
        <v>272</v>
      </c>
      <c r="CE19" s="720"/>
      <c r="CF19" s="720"/>
      <c r="CG19" s="720"/>
      <c r="CH19" s="720"/>
      <c r="CI19" s="720"/>
      <c r="CJ19" s="720"/>
      <c r="CK19" s="720"/>
      <c r="CL19" s="720"/>
      <c r="CM19" s="720"/>
      <c r="CN19" s="720"/>
      <c r="CO19" s="720"/>
      <c r="CP19" s="720"/>
      <c r="CQ19" s="721"/>
      <c r="CR19" s="680" t="s">
        <v>126</v>
      </c>
      <c r="CS19" s="681"/>
      <c r="CT19" s="681"/>
      <c r="CU19" s="681"/>
      <c r="CV19" s="681"/>
      <c r="CW19" s="681"/>
      <c r="CX19" s="681"/>
      <c r="CY19" s="682"/>
      <c r="CZ19" s="713" t="s">
        <v>126</v>
      </c>
      <c r="DA19" s="713"/>
      <c r="DB19" s="713"/>
      <c r="DC19" s="713"/>
      <c r="DD19" s="686" t="s">
        <v>233</v>
      </c>
      <c r="DE19" s="681"/>
      <c r="DF19" s="681"/>
      <c r="DG19" s="681"/>
      <c r="DH19" s="681"/>
      <c r="DI19" s="681"/>
      <c r="DJ19" s="681"/>
      <c r="DK19" s="681"/>
      <c r="DL19" s="681"/>
      <c r="DM19" s="681"/>
      <c r="DN19" s="681"/>
      <c r="DO19" s="681"/>
      <c r="DP19" s="682"/>
      <c r="DQ19" s="686" t="s">
        <v>233</v>
      </c>
      <c r="DR19" s="681"/>
      <c r="DS19" s="681"/>
      <c r="DT19" s="681"/>
      <c r="DU19" s="681"/>
      <c r="DV19" s="681"/>
      <c r="DW19" s="681"/>
      <c r="DX19" s="681"/>
      <c r="DY19" s="681"/>
      <c r="DZ19" s="681"/>
      <c r="EA19" s="681"/>
      <c r="EB19" s="681"/>
      <c r="EC19" s="727"/>
    </row>
    <row r="20" spans="2:133" ht="11.25" customHeight="1" x14ac:dyDescent="0.2">
      <c r="B20" s="677" t="s">
        <v>273</v>
      </c>
      <c r="C20" s="678"/>
      <c r="D20" s="678"/>
      <c r="E20" s="678"/>
      <c r="F20" s="678"/>
      <c r="G20" s="678"/>
      <c r="H20" s="678"/>
      <c r="I20" s="678"/>
      <c r="J20" s="678"/>
      <c r="K20" s="678"/>
      <c r="L20" s="678"/>
      <c r="M20" s="678"/>
      <c r="N20" s="678"/>
      <c r="O20" s="678"/>
      <c r="P20" s="678"/>
      <c r="Q20" s="679"/>
      <c r="R20" s="680">
        <v>3515</v>
      </c>
      <c r="S20" s="681"/>
      <c r="T20" s="681"/>
      <c r="U20" s="681"/>
      <c r="V20" s="681"/>
      <c r="W20" s="681"/>
      <c r="X20" s="681"/>
      <c r="Y20" s="682"/>
      <c r="Z20" s="713">
        <v>0</v>
      </c>
      <c r="AA20" s="713"/>
      <c r="AB20" s="713"/>
      <c r="AC20" s="713"/>
      <c r="AD20" s="714">
        <v>3515</v>
      </c>
      <c r="AE20" s="714"/>
      <c r="AF20" s="714"/>
      <c r="AG20" s="714"/>
      <c r="AH20" s="714"/>
      <c r="AI20" s="714"/>
      <c r="AJ20" s="714"/>
      <c r="AK20" s="714"/>
      <c r="AL20" s="683">
        <v>0</v>
      </c>
      <c r="AM20" s="684"/>
      <c r="AN20" s="684"/>
      <c r="AO20" s="715"/>
      <c r="AP20" s="677" t="s">
        <v>274</v>
      </c>
      <c r="AQ20" s="678"/>
      <c r="AR20" s="678"/>
      <c r="AS20" s="678"/>
      <c r="AT20" s="678"/>
      <c r="AU20" s="678"/>
      <c r="AV20" s="678"/>
      <c r="AW20" s="678"/>
      <c r="AX20" s="678"/>
      <c r="AY20" s="678"/>
      <c r="AZ20" s="678"/>
      <c r="BA20" s="678"/>
      <c r="BB20" s="678"/>
      <c r="BC20" s="678"/>
      <c r="BD20" s="678"/>
      <c r="BE20" s="678"/>
      <c r="BF20" s="679"/>
      <c r="BG20" s="680">
        <v>4057</v>
      </c>
      <c r="BH20" s="681"/>
      <c r="BI20" s="681"/>
      <c r="BJ20" s="681"/>
      <c r="BK20" s="681"/>
      <c r="BL20" s="681"/>
      <c r="BM20" s="681"/>
      <c r="BN20" s="682"/>
      <c r="BO20" s="713">
        <v>0.1</v>
      </c>
      <c r="BP20" s="713"/>
      <c r="BQ20" s="713"/>
      <c r="BR20" s="713"/>
      <c r="BS20" s="686" t="s">
        <v>233</v>
      </c>
      <c r="BT20" s="681"/>
      <c r="BU20" s="681"/>
      <c r="BV20" s="681"/>
      <c r="BW20" s="681"/>
      <c r="BX20" s="681"/>
      <c r="BY20" s="681"/>
      <c r="BZ20" s="681"/>
      <c r="CA20" s="681"/>
      <c r="CB20" s="727"/>
      <c r="CD20" s="719" t="s">
        <v>275</v>
      </c>
      <c r="CE20" s="720"/>
      <c r="CF20" s="720"/>
      <c r="CG20" s="720"/>
      <c r="CH20" s="720"/>
      <c r="CI20" s="720"/>
      <c r="CJ20" s="720"/>
      <c r="CK20" s="720"/>
      <c r="CL20" s="720"/>
      <c r="CM20" s="720"/>
      <c r="CN20" s="720"/>
      <c r="CO20" s="720"/>
      <c r="CP20" s="720"/>
      <c r="CQ20" s="721"/>
      <c r="CR20" s="680">
        <v>21513497</v>
      </c>
      <c r="CS20" s="681"/>
      <c r="CT20" s="681"/>
      <c r="CU20" s="681"/>
      <c r="CV20" s="681"/>
      <c r="CW20" s="681"/>
      <c r="CX20" s="681"/>
      <c r="CY20" s="682"/>
      <c r="CZ20" s="713">
        <v>100</v>
      </c>
      <c r="DA20" s="713"/>
      <c r="DB20" s="713"/>
      <c r="DC20" s="713"/>
      <c r="DD20" s="686">
        <v>2017190</v>
      </c>
      <c r="DE20" s="681"/>
      <c r="DF20" s="681"/>
      <c r="DG20" s="681"/>
      <c r="DH20" s="681"/>
      <c r="DI20" s="681"/>
      <c r="DJ20" s="681"/>
      <c r="DK20" s="681"/>
      <c r="DL20" s="681"/>
      <c r="DM20" s="681"/>
      <c r="DN20" s="681"/>
      <c r="DO20" s="681"/>
      <c r="DP20" s="682"/>
      <c r="DQ20" s="686">
        <v>9516108</v>
      </c>
      <c r="DR20" s="681"/>
      <c r="DS20" s="681"/>
      <c r="DT20" s="681"/>
      <c r="DU20" s="681"/>
      <c r="DV20" s="681"/>
      <c r="DW20" s="681"/>
      <c r="DX20" s="681"/>
      <c r="DY20" s="681"/>
      <c r="DZ20" s="681"/>
      <c r="EA20" s="681"/>
      <c r="EB20" s="681"/>
      <c r="EC20" s="727"/>
    </row>
    <row r="21" spans="2:133" ht="11.25" customHeight="1" x14ac:dyDescent="0.2">
      <c r="B21" s="677" t="s">
        <v>276</v>
      </c>
      <c r="C21" s="678"/>
      <c r="D21" s="678"/>
      <c r="E21" s="678"/>
      <c r="F21" s="678"/>
      <c r="G21" s="678"/>
      <c r="H21" s="678"/>
      <c r="I21" s="678"/>
      <c r="J21" s="678"/>
      <c r="K21" s="678"/>
      <c r="L21" s="678"/>
      <c r="M21" s="678"/>
      <c r="N21" s="678"/>
      <c r="O21" s="678"/>
      <c r="P21" s="678"/>
      <c r="Q21" s="679"/>
      <c r="R21" s="680">
        <v>3090</v>
      </c>
      <c r="S21" s="681"/>
      <c r="T21" s="681"/>
      <c r="U21" s="681"/>
      <c r="V21" s="681"/>
      <c r="W21" s="681"/>
      <c r="X21" s="681"/>
      <c r="Y21" s="682"/>
      <c r="Z21" s="713">
        <v>0</v>
      </c>
      <c r="AA21" s="713"/>
      <c r="AB21" s="713"/>
      <c r="AC21" s="713"/>
      <c r="AD21" s="714">
        <v>3090</v>
      </c>
      <c r="AE21" s="714"/>
      <c r="AF21" s="714"/>
      <c r="AG21" s="714"/>
      <c r="AH21" s="714"/>
      <c r="AI21" s="714"/>
      <c r="AJ21" s="714"/>
      <c r="AK21" s="714"/>
      <c r="AL21" s="683">
        <v>0</v>
      </c>
      <c r="AM21" s="684"/>
      <c r="AN21" s="684"/>
      <c r="AO21" s="715"/>
      <c r="AP21" s="774" t="s">
        <v>277</v>
      </c>
      <c r="AQ21" s="782"/>
      <c r="AR21" s="782"/>
      <c r="AS21" s="782"/>
      <c r="AT21" s="782"/>
      <c r="AU21" s="782"/>
      <c r="AV21" s="782"/>
      <c r="AW21" s="782"/>
      <c r="AX21" s="782"/>
      <c r="AY21" s="782"/>
      <c r="AZ21" s="782"/>
      <c r="BA21" s="782"/>
      <c r="BB21" s="782"/>
      <c r="BC21" s="782"/>
      <c r="BD21" s="782"/>
      <c r="BE21" s="782"/>
      <c r="BF21" s="776"/>
      <c r="BG21" s="680">
        <v>4026</v>
      </c>
      <c r="BH21" s="681"/>
      <c r="BI21" s="681"/>
      <c r="BJ21" s="681"/>
      <c r="BK21" s="681"/>
      <c r="BL21" s="681"/>
      <c r="BM21" s="681"/>
      <c r="BN21" s="682"/>
      <c r="BO21" s="713">
        <v>0.1</v>
      </c>
      <c r="BP21" s="713"/>
      <c r="BQ21" s="713"/>
      <c r="BR21" s="713"/>
      <c r="BS21" s="686" t="s">
        <v>126</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2">
      <c r="B22" s="677" t="s">
        <v>278</v>
      </c>
      <c r="C22" s="678"/>
      <c r="D22" s="678"/>
      <c r="E22" s="678"/>
      <c r="F22" s="678"/>
      <c r="G22" s="678"/>
      <c r="H22" s="678"/>
      <c r="I22" s="678"/>
      <c r="J22" s="678"/>
      <c r="K22" s="678"/>
      <c r="L22" s="678"/>
      <c r="M22" s="678"/>
      <c r="N22" s="678"/>
      <c r="O22" s="678"/>
      <c r="P22" s="678"/>
      <c r="Q22" s="679"/>
      <c r="R22" s="680">
        <v>3431126</v>
      </c>
      <c r="S22" s="681"/>
      <c r="T22" s="681"/>
      <c r="U22" s="681"/>
      <c r="V22" s="681"/>
      <c r="W22" s="681"/>
      <c r="X22" s="681"/>
      <c r="Y22" s="682"/>
      <c r="Z22" s="713">
        <v>15.3</v>
      </c>
      <c r="AA22" s="713"/>
      <c r="AB22" s="713"/>
      <c r="AC22" s="713"/>
      <c r="AD22" s="714">
        <v>2859110</v>
      </c>
      <c r="AE22" s="714"/>
      <c r="AF22" s="714"/>
      <c r="AG22" s="714"/>
      <c r="AH22" s="714"/>
      <c r="AI22" s="714"/>
      <c r="AJ22" s="714"/>
      <c r="AK22" s="714"/>
      <c r="AL22" s="683">
        <v>35.6</v>
      </c>
      <c r="AM22" s="684"/>
      <c r="AN22" s="684"/>
      <c r="AO22" s="715"/>
      <c r="AP22" s="774" t="s">
        <v>279</v>
      </c>
      <c r="AQ22" s="782"/>
      <c r="AR22" s="782"/>
      <c r="AS22" s="782"/>
      <c r="AT22" s="782"/>
      <c r="AU22" s="782"/>
      <c r="AV22" s="782"/>
      <c r="AW22" s="782"/>
      <c r="AX22" s="782"/>
      <c r="AY22" s="782"/>
      <c r="AZ22" s="782"/>
      <c r="BA22" s="782"/>
      <c r="BB22" s="782"/>
      <c r="BC22" s="782"/>
      <c r="BD22" s="782"/>
      <c r="BE22" s="782"/>
      <c r="BF22" s="776"/>
      <c r="BG22" s="680" t="s">
        <v>233</v>
      </c>
      <c r="BH22" s="681"/>
      <c r="BI22" s="681"/>
      <c r="BJ22" s="681"/>
      <c r="BK22" s="681"/>
      <c r="BL22" s="681"/>
      <c r="BM22" s="681"/>
      <c r="BN22" s="682"/>
      <c r="BO22" s="713" t="s">
        <v>126</v>
      </c>
      <c r="BP22" s="713"/>
      <c r="BQ22" s="713"/>
      <c r="BR22" s="713"/>
      <c r="BS22" s="686" t="s">
        <v>126</v>
      </c>
      <c r="BT22" s="681"/>
      <c r="BU22" s="681"/>
      <c r="BV22" s="681"/>
      <c r="BW22" s="681"/>
      <c r="BX22" s="681"/>
      <c r="BY22" s="681"/>
      <c r="BZ22" s="681"/>
      <c r="CA22" s="681"/>
      <c r="CB22" s="727"/>
      <c r="CD22" s="784" t="s">
        <v>280</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2">
      <c r="B23" s="677" t="s">
        <v>281</v>
      </c>
      <c r="C23" s="678"/>
      <c r="D23" s="678"/>
      <c r="E23" s="678"/>
      <c r="F23" s="678"/>
      <c r="G23" s="678"/>
      <c r="H23" s="678"/>
      <c r="I23" s="678"/>
      <c r="J23" s="678"/>
      <c r="K23" s="678"/>
      <c r="L23" s="678"/>
      <c r="M23" s="678"/>
      <c r="N23" s="678"/>
      <c r="O23" s="678"/>
      <c r="P23" s="678"/>
      <c r="Q23" s="679"/>
      <c r="R23" s="680">
        <v>2859110</v>
      </c>
      <c r="S23" s="681"/>
      <c r="T23" s="681"/>
      <c r="U23" s="681"/>
      <c r="V23" s="681"/>
      <c r="W23" s="681"/>
      <c r="X23" s="681"/>
      <c r="Y23" s="682"/>
      <c r="Z23" s="713">
        <v>12.8</v>
      </c>
      <c r="AA23" s="713"/>
      <c r="AB23" s="713"/>
      <c r="AC23" s="713"/>
      <c r="AD23" s="714">
        <v>2859110</v>
      </c>
      <c r="AE23" s="714"/>
      <c r="AF23" s="714"/>
      <c r="AG23" s="714"/>
      <c r="AH23" s="714"/>
      <c r="AI23" s="714"/>
      <c r="AJ23" s="714"/>
      <c r="AK23" s="714"/>
      <c r="AL23" s="683">
        <v>35.6</v>
      </c>
      <c r="AM23" s="684"/>
      <c r="AN23" s="684"/>
      <c r="AO23" s="715"/>
      <c r="AP23" s="774" t="s">
        <v>282</v>
      </c>
      <c r="AQ23" s="782"/>
      <c r="AR23" s="782"/>
      <c r="AS23" s="782"/>
      <c r="AT23" s="782"/>
      <c r="AU23" s="782"/>
      <c r="AV23" s="782"/>
      <c r="AW23" s="782"/>
      <c r="AX23" s="782"/>
      <c r="AY23" s="782"/>
      <c r="AZ23" s="782"/>
      <c r="BA23" s="782"/>
      <c r="BB23" s="782"/>
      <c r="BC23" s="782"/>
      <c r="BD23" s="782"/>
      <c r="BE23" s="782"/>
      <c r="BF23" s="776"/>
      <c r="BG23" s="680">
        <v>31</v>
      </c>
      <c r="BH23" s="681"/>
      <c r="BI23" s="681"/>
      <c r="BJ23" s="681"/>
      <c r="BK23" s="681"/>
      <c r="BL23" s="681"/>
      <c r="BM23" s="681"/>
      <c r="BN23" s="682"/>
      <c r="BO23" s="713">
        <v>0</v>
      </c>
      <c r="BP23" s="713"/>
      <c r="BQ23" s="713"/>
      <c r="BR23" s="713"/>
      <c r="BS23" s="686" t="s">
        <v>233</v>
      </c>
      <c r="BT23" s="681"/>
      <c r="BU23" s="681"/>
      <c r="BV23" s="681"/>
      <c r="BW23" s="681"/>
      <c r="BX23" s="681"/>
      <c r="BY23" s="681"/>
      <c r="BZ23" s="681"/>
      <c r="CA23" s="681"/>
      <c r="CB23" s="727"/>
      <c r="CD23" s="784" t="s">
        <v>221</v>
      </c>
      <c r="CE23" s="785"/>
      <c r="CF23" s="785"/>
      <c r="CG23" s="785"/>
      <c r="CH23" s="785"/>
      <c r="CI23" s="785"/>
      <c r="CJ23" s="785"/>
      <c r="CK23" s="785"/>
      <c r="CL23" s="785"/>
      <c r="CM23" s="785"/>
      <c r="CN23" s="785"/>
      <c r="CO23" s="785"/>
      <c r="CP23" s="785"/>
      <c r="CQ23" s="786"/>
      <c r="CR23" s="784" t="s">
        <v>283</v>
      </c>
      <c r="CS23" s="785"/>
      <c r="CT23" s="785"/>
      <c r="CU23" s="785"/>
      <c r="CV23" s="785"/>
      <c r="CW23" s="785"/>
      <c r="CX23" s="785"/>
      <c r="CY23" s="786"/>
      <c r="CZ23" s="784" t="s">
        <v>284</v>
      </c>
      <c r="DA23" s="785"/>
      <c r="DB23" s="785"/>
      <c r="DC23" s="786"/>
      <c r="DD23" s="784" t="s">
        <v>285</v>
      </c>
      <c r="DE23" s="785"/>
      <c r="DF23" s="785"/>
      <c r="DG23" s="785"/>
      <c r="DH23" s="785"/>
      <c r="DI23" s="785"/>
      <c r="DJ23" s="785"/>
      <c r="DK23" s="786"/>
      <c r="DL23" s="793" t="s">
        <v>286</v>
      </c>
      <c r="DM23" s="794"/>
      <c r="DN23" s="794"/>
      <c r="DO23" s="794"/>
      <c r="DP23" s="794"/>
      <c r="DQ23" s="794"/>
      <c r="DR23" s="794"/>
      <c r="DS23" s="794"/>
      <c r="DT23" s="794"/>
      <c r="DU23" s="794"/>
      <c r="DV23" s="795"/>
      <c r="DW23" s="784" t="s">
        <v>287</v>
      </c>
      <c r="DX23" s="785"/>
      <c r="DY23" s="785"/>
      <c r="DZ23" s="785"/>
      <c r="EA23" s="785"/>
      <c r="EB23" s="785"/>
      <c r="EC23" s="786"/>
    </row>
    <row r="24" spans="2:133" ht="11.25" customHeight="1" x14ac:dyDescent="0.2">
      <c r="B24" s="677" t="s">
        <v>288</v>
      </c>
      <c r="C24" s="678"/>
      <c r="D24" s="678"/>
      <c r="E24" s="678"/>
      <c r="F24" s="678"/>
      <c r="G24" s="678"/>
      <c r="H24" s="678"/>
      <c r="I24" s="678"/>
      <c r="J24" s="678"/>
      <c r="K24" s="678"/>
      <c r="L24" s="678"/>
      <c r="M24" s="678"/>
      <c r="N24" s="678"/>
      <c r="O24" s="678"/>
      <c r="P24" s="678"/>
      <c r="Q24" s="679"/>
      <c r="R24" s="680">
        <v>572016</v>
      </c>
      <c r="S24" s="681"/>
      <c r="T24" s="681"/>
      <c r="U24" s="681"/>
      <c r="V24" s="681"/>
      <c r="W24" s="681"/>
      <c r="X24" s="681"/>
      <c r="Y24" s="682"/>
      <c r="Z24" s="713">
        <v>2.6</v>
      </c>
      <c r="AA24" s="713"/>
      <c r="AB24" s="713"/>
      <c r="AC24" s="713"/>
      <c r="AD24" s="714" t="s">
        <v>126</v>
      </c>
      <c r="AE24" s="714"/>
      <c r="AF24" s="714"/>
      <c r="AG24" s="714"/>
      <c r="AH24" s="714"/>
      <c r="AI24" s="714"/>
      <c r="AJ24" s="714"/>
      <c r="AK24" s="714"/>
      <c r="AL24" s="683" t="s">
        <v>126</v>
      </c>
      <c r="AM24" s="684"/>
      <c r="AN24" s="684"/>
      <c r="AO24" s="715"/>
      <c r="AP24" s="774" t="s">
        <v>289</v>
      </c>
      <c r="AQ24" s="782"/>
      <c r="AR24" s="782"/>
      <c r="AS24" s="782"/>
      <c r="AT24" s="782"/>
      <c r="AU24" s="782"/>
      <c r="AV24" s="782"/>
      <c r="AW24" s="782"/>
      <c r="AX24" s="782"/>
      <c r="AY24" s="782"/>
      <c r="AZ24" s="782"/>
      <c r="BA24" s="782"/>
      <c r="BB24" s="782"/>
      <c r="BC24" s="782"/>
      <c r="BD24" s="782"/>
      <c r="BE24" s="782"/>
      <c r="BF24" s="776"/>
      <c r="BG24" s="680" t="s">
        <v>126</v>
      </c>
      <c r="BH24" s="681"/>
      <c r="BI24" s="681"/>
      <c r="BJ24" s="681"/>
      <c r="BK24" s="681"/>
      <c r="BL24" s="681"/>
      <c r="BM24" s="681"/>
      <c r="BN24" s="682"/>
      <c r="BO24" s="713" t="s">
        <v>233</v>
      </c>
      <c r="BP24" s="713"/>
      <c r="BQ24" s="713"/>
      <c r="BR24" s="713"/>
      <c r="BS24" s="686" t="s">
        <v>233</v>
      </c>
      <c r="BT24" s="681"/>
      <c r="BU24" s="681"/>
      <c r="BV24" s="681"/>
      <c r="BW24" s="681"/>
      <c r="BX24" s="681"/>
      <c r="BY24" s="681"/>
      <c r="BZ24" s="681"/>
      <c r="CA24" s="681"/>
      <c r="CB24" s="727"/>
      <c r="CD24" s="738" t="s">
        <v>290</v>
      </c>
      <c r="CE24" s="739"/>
      <c r="CF24" s="739"/>
      <c r="CG24" s="739"/>
      <c r="CH24" s="739"/>
      <c r="CI24" s="739"/>
      <c r="CJ24" s="739"/>
      <c r="CK24" s="739"/>
      <c r="CL24" s="739"/>
      <c r="CM24" s="739"/>
      <c r="CN24" s="739"/>
      <c r="CO24" s="739"/>
      <c r="CP24" s="739"/>
      <c r="CQ24" s="740"/>
      <c r="CR24" s="735">
        <v>7248912</v>
      </c>
      <c r="CS24" s="736"/>
      <c r="CT24" s="736"/>
      <c r="CU24" s="736"/>
      <c r="CV24" s="736"/>
      <c r="CW24" s="736"/>
      <c r="CX24" s="736"/>
      <c r="CY24" s="779"/>
      <c r="CZ24" s="780">
        <v>33.700000000000003</v>
      </c>
      <c r="DA24" s="751"/>
      <c r="DB24" s="751"/>
      <c r="DC24" s="783"/>
      <c r="DD24" s="778">
        <v>4303145</v>
      </c>
      <c r="DE24" s="736"/>
      <c r="DF24" s="736"/>
      <c r="DG24" s="736"/>
      <c r="DH24" s="736"/>
      <c r="DI24" s="736"/>
      <c r="DJ24" s="736"/>
      <c r="DK24" s="779"/>
      <c r="DL24" s="778">
        <v>4238367</v>
      </c>
      <c r="DM24" s="736"/>
      <c r="DN24" s="736"/>
      <c r="DO24" s="736"/>
      <c r="DP24" s="736"/>
      <c r="DQ24" s="736"/>
      <c r="DR24" s="736"/>
      <c r="DS24" s="736"/>
      <c r="DT24" s="736"/>
      <c r="DU24" s="736"/>
      <c r="DV24" s="779"/>
      <c r="DW24" s="780">
        <v>50.4</v>
      </c>
      <c r="DX24" s="751"/>
      <c r="DY24" s="751"/>
      <c r="DZ24" s="751"/>
      <c r="EA24" s="751"/>
      <c r="EB24" s="751"/>
      <c r="EC24" s="781"/>
    </row>
    <row r="25" spans="2:133" ht="11.25" customHeight="1" x14ac:dyDescent="0.2">
      <c r="B25" s="677" t="s">
        <v>291</v>
      </c>
      <c r="C25" s="678"/>
      <c r="D25" s="678"/>
      <c r="E25" s="678"/>
      <c r="F25" s="678"/>
      <c r="G25" s="678"/>
      <c r="H25" s="678"/>
      <c r="I25" s="678"/>
      <c r="J25" s="678"/>
      <c r="K25" s="678"/>
      <c r="L25" s="678"/>
      <c r="M25" s="678"/>
      <c r="N25" s="678"/>
      <c r="O25" s="678"/>
      <c r="P25" s="678"/>
      <c r="Q25" s="679"/>
      <c r="R25" s="680" t="s">
        <v>126</v>
      </c>
      <c r="S25" s="681"/>
      <c r="T25" s="681"/>
      <c r="U25" s="681"/>
      <c r="V25" s="681"/>
      <c r="W25" s="681"/>
      <c r="X25" s="681"/>
      <c r="Y25" s="682"/>
      <c r="Z25" s="713" t="s">
        <v>233</v>
      </c>
      <c r="AA25" s="713"/>
      <c r="AB25" s="713"/>
      <c r="AC25" s="713"/>
      <c r="AD25" s="714" t="s">
        <v>233</v>
      </c>
      <c r="AE25" s="714"/>
      <c r="AF25" s="714"/>
      <c r="AG25" s="714"/>
      <c r="AH25" s="714"/>
      <c r="AI25" s="714"/>
      <c r="AJ25" s="714"/>
      <c r="AK25" s="714"/>
      <c r="AL25" s="683" t="s">
        <v>126</v>
      </c>
      <c r="AM25" s="684"/>
      <c r="AN25" s="684"/>
      <c r="AO25" s="715"/>
      <c r="AP25" s="774" t="s">
        <v>292</v>
      </c>
      <c r="AQ25" s="782"/>
      <c r="AR25" s="782"/>
      <c r="AS25" s="782"/>
      <c r="AT25" s="782"/>
      <c r="AU25" s="782"/>
      <c r="AV25" s="782"/>
      <c r="AW25" s="782"/>
      <c r="AX25" s="782"/>
      <c r="AY25" s="782"/>
      <c r="AZ25" s="782"/>
      <c r="BA25" s="782"/>
      <c r="BB25" s="782"/>
      <c r="BC25" s="782"/>
      <c r="BD25" s="782"/>
      <c r="BE25" s="782"/>
      <c r="BF25" s="776"/>
      <c r="BG25" s="680" t="s">
        <v>233</v>
      </c>
      <c r="BH25" s="681"/>
      <c r="BI25" s="681"/>
      <c r="BJ25" s="681"/>
      <c r="BK25" s="681"/>
      <c r="BL25" s="681"/>
      <c r="BM25" s="681"/>
      <c r="BN25" s="682"/>
      <c r="BO25" s="713" t="s">
        <v>126</v>
      </c>
      <c r="BP25" s="713"/>
      <c r="BQ25" s="713"/>
      <c r="BR25" s="713"/>
      <c r="BS25" s="686" t="s">
        <v>126</v>
      </c>
      <c r="BT25" s="681"/>
      <c r="BU25" s="681"/>
      <c r="BV25" s="681"/>
      <c r="BW25" s="681"/>
      <c r="BX25" s="681"/>
      <c r="BY25" s="681"/>
      <c r="BZ25" s="681"/>
      <c r="CA25" s="681"/>
      <c r="CB25" s="727"/>
      <c r="CD25" s="719" t="s">
        <v>293</v>
      </c>
      <c r="CE25" s="720"/>
      <c r="CF25" s="720"/>
      <c r="CG25" s="720"/>
      <c r="CH25" s="720"/>
      <c r="CI25" s="720"/>
      <c r="CJ25" s="720"/>
      <c r="CK25" s="720"/>
      <c r="CL25" s="720"/>
      <c r="CM25" s="720"/>
      <c r="CN25" s="720"/>
      <c r="CO25" s="720"/>
      <c r="CP25" s="720"/>
      <c r="CQ25" s="721"/>
      <c r="CR25" s="680">
        <v>2343552</v>
      </c>
      <c r="CS25" s="699"/>
      <c r="CT25" s="699"/>
      <c r="CU25" s="699"/>
      <c r="CV25" s="699"/>
      <c r="CW25" s="699"/>
      <c r="CX25" s="699"/>
      <c r="CY25" s="700"/>
      <c r="CZ25" s="683">
        <v>10.9</v>
      </c>
      <c r="DA25" s="701"/>
      <c r="DB25" s="701"/>
      <c r="DC25" s="702"/>
      <c r="DD25" s="686">
        <v>2080241</v>
      </c>
      <c r="DE25" s="699"/>
      <c r="DF25" s="699"/>
      <c r="DG25" s="699"/>
      <c r="DH25" s="699"/>
      <c r="DI25" s="699"/>
      <c r="DJ25" s="699"/>
      <c r="DK25" s="700"/>
      <c r="DL25" s="686">
        <v>2041834</v>
      </c>
      <c r="DM25" s="699"/>
      <c r="DN25" s="699"/>
      <c r="DO25" s="699"/>
      <c r="DP25" s="699"/>
      <c r="DQ25" s="699"/>
      <c r="DR25" s="699"/>
      <c r="DS25" s="699"/>
      <c r="DT25" s="699"/>
      <c r="DU25" s="699"/>
      <c r="DV25" s="700"/>
      <c r="DW25" s="683">
        <v>24.3</v>
      </c>
      <c r="DX25" s="701"/>
      <c r="DY25" s="701"/>
      <c r="DZ25" s="701"/>
      <c r="EA25" s="701"/>
      <c r="EB25" s="701"/>
      <c r="EC25" s="722"/>
    </row>
    <row r="26" spans="2:133" ht="11.25" customHeight="1" x14ac:dyDescent="0.2">
      <c r="B26" s="677" t="s">
        <v>294</v>
      </c>
      <c r="C26" s="678"/>
      <c r="D26" s="678"/>
      <c r="E26" s="678"/>
      <c r="F26" s="678"/>
      <c r="G26" s="678"/>
      <c r="H26" s="678"/>
      <c r="I26" s="678"/>
      <c r="J26" s="678"/>
      <c r="K26" s="678"/>
      <c r="L26" s="678"/>
      <c r="M26" s="678"/>
      <c r="N26" s="678"/>
      <c r="O26" s="678"/>
      <c r="P26" s="678"/>
      <c r="Q26" s="679"/>
      <c r="R26" s="680">
        <v>8387699</v>
      </c>
      <c r="S26" s="681"/>
      <c r="T26" s="681"/>
      <c r="U26" s="681"/>
      <c r="V26" s="681"/>
      <c r="W26" s="681"/>
      <c r="X26" s="681"/>
      <c r="Y26" s="682"/>
      <c r="Z26" s="713">
        <v>37.4</v>
      </c>
      <c r="AA26" s="713"/>
      <c r="AB26" s="713"/>
      <c r="AC26" s="713"/>
      <c r="AD26" s="714">
        <v>7815652</v>
      </c>
      <c r="AE26" s="714"/>
      <c r="AF26" s="714"/>
      <c r="AG26" s="714"/>
      <c r="AH26" s="714"/>
      <c r="AI26" s="714"/>
      <c r="AJ26" s="714"/>
      <c r="AK26" s="714"/>
      <c r="AL26" s="683">
        <v>97.3</v>
      </c>
      <c r="AM26" s="684"/>
      <c r="AN26" s="684"/>
      <c r="AO26" s="715"/>
      <c r="AP26" s="774" t="s">
        <v>295</v>
      </c>
      <c r="AQ26" s="775"/>
      <c r="AR26" s="775"/>
      <c r="AS26" s="775"/>
      <c r="AT26" s="775"/>
      <c r="AU26" s="775"/>
      <c r="AV26" s="775"/>
      <c r="AW26" s="775"/>
      <c r="AX26" s="775"/>
      <c r="AY26" s="775"/>
      <c r="AZ26" s="775"/>
      <c r="BA26" s="775"/>
      <c r="BB26" s="775"/>
      <c r="BC26" s="775"/>
      <c r="BD26" s="775"/>
      <c r="BE26" s="775"/>
      <c r="BF26" s="776"/>
      <c r="BG26" s="680" t="s">
        <v>126</v>
      </c>
      <c r="BH26" s="681"/>
      <c r="BI26" s="681"/>
      <c r="BJ26" s="681"/>
      <c r="BK26" s="681"/>
      <c r="BL26" s="681"/>
      <c r="BM26" s="681"/>
      <c r="BN26" s="682"/>
      <c r="BO26" s="713" t="s">
        <v>126</v>
      </c>
      <c r="BP26" s="713"/>
      <c r="BQ26" s="713"/>
      <c r="BR26" s="713"/>
      <c r="BS26" s="686" t="s">
        <v>233</v>
      </c>
      <c r="BT26" s="681"/>
      <c r="BU26" s="681"/>
      <c r="BV26" s="681"/>
      <c r="BW26" s="681"/>
      <c r="BX26" s="681"/>
      <c r="BY26" s="681"/>
      <c r="BZ26" s="681"/>
      <c r="CA26" s="681"/>
      <c r="CB26" s="727"/>
      <c r="CD26" s="719" t="s">
        <v>296</v>
      </c>
      <c r="CE26" s="720"/>
      <c r="CF26" s="720"/>
      <c r="CG26" s="720"/>
      <c r="CH26" s="720"/>
      <c r="CI26" s="720"/>
      <c r="CJ26" s="720"/>
      <c r="CK26" s="720"/>
      <c r="CL26" s="720"/>
      <c r="CM26" s="720"/>
      <c r="CN26" s="720"/>
      <c r="CO26" s="720"/>
      <c r="CP26" s="720"/>
      <c r="CQ26" s="721"/>
      <c r="CR26" s="680">
        <v>1286048</v>
      </c>
      <c r="CS26" s="681"/>
      <c r="CT26" s="681"/>
      <c r="CU26" s="681"/>
      <c r="CV26" s="681"/>
      <c r="CW26" s="681"/>
      <c r="CX26" s="681"/>
      <c r="CY26" s="682"/>
      <c r="CZ26" s="683">
        <v>6</v>
      </c>
      <c r="DA26" s="701"/>
      <c r="DB26" s="701"/>
      <c r="DC26" s="702"/>
      <c r="DD26" s="686">
        <v>1148932</v>
      </c>
      <c r="DE26" s="681"/>
      <c r="DF26" s="681"/>
      <c r="DG26" s="681"/>
      <c r="DH26" s="681"/>
      <c r="DI26" s="681"/>
      <c r="DJ26" s="681"/>
      <c r="DK26" s="682"/>
      <c r="DL26" s="686" t="s">
        <v>126</v>
      </c>
      <c r="DM26" s="681"/>
      <c r="DN26" s="681"/>
      <c r="DO26" s="681"/>
      <c r="DP26" s="681"/>
      <c r="DQ26" s="681"/>
      <c r="DR26" s="681"/>
      <c r="DS26" s="681"/>
      <c r="DT26" s="681"/>
      <c r="DU26" s="681"/>
      <c r="DV26" s="682"/>
      <c r="DW26" s="683" t="s">
        <v>126</v>
      </c>
      <c r="DX26" s="701"/>
      <c r="DY26" s="701"/>
      <c r="DZ26" s="701"/>
      <c r="EA26" s="701"/>
      <c r="EB26" s="701"/>
      <c r="EC26" s="722"/>
    </row>
    <row r="27" spans="2:133" ht="11.25" customHeight="1" x14ac:dyDescent="0.2">
      <c r="B27" s="677" t="s">
        <v>297</v>
      </c>
      <c r="C27" s="678"/>
      <c r="D27" s="678"/>
      <c r="E27" s="678"/>
      <c r="F27" s="678"/>
      <c r="G27" s="678"/>
      <c r="H27" s="678"/>
      <c r="I27" s="678"/>
      <c r="J27" s="678"/>
      <c r="K27" s="678"/>
      <c r="L27" s="678"/>
      <c r="M27" s="678"/>
      <c r="N27" s="678"/>
      <c r="O27" s="678"/>
      <c r="P27" s="678"/>
      <c r="Q27" s="679"/>
      <c r="R27" s="680">
        <v>3511</v>
      </c>
      <c r="S27" s="681"/>
      <c r="T27" s="681"/>
      <c r="U27" s="681"/>
      <c r="V27" s="681"/>
      <c r="W27" s="681"/>
      <c r="X27" s="681"/>
      <c r="Y27" s="682"/>
      <c r="Z27" s="713">
        <v>0</v>
      </c>
      <c r="AA27" s="713"/>
      <c r="AB27" s="713"/>
      <c r="AC27" s="713"/>
      <c r="AD27" s="714">
        <v>3511</v>
      </c>
      <c r="AE27" s="714"/>
      <c r="AF27" s="714"/>
      <c r="AG27" s="714"/>
      <c r="AH27" s="714"/>
      <c r="AI27" s="714"/>
      <c r="AJ27" s="714"/>
      <c r="AK27" s="714"/>
      <c r="AL27" s="683">
        <v>0</v>
      </c>
      <c r="AM27" s="684"/>
      <c r="AN27" s="684"/>
      <c r="AO27" s="715"/>
      <c r="AP27" s="677" t="s">
        <v>298</v>
      </c>
      <c r="AQ27" s="678"/>
      <c r="AR27" s="678"/>
      <c r="AS27" s="678"/>
      <c r="AT27" s="678"/>
      <c r="AU27" s="678"/>
      <c r="AV27" s="678"/>
      <c r="AW27" s="678"/>
      <c r="AX27" s="678"/>
      <c r="AY27" s="678"/>
      <c r="AZ27" s="678"/>
      <c r="BA27" s="678"/>
      <c r="BB27" s="678"/>
      <c r="BC27" s="678"/>
      <c r="BD27" s="678"/>
      <c r="BE27" s="678"/>
      <c r="BF27" s="679"/>
      <c r="BG27" s="680">
        <v>3985376</v>
      </c>
      <c r="BH27" s="681"/>
      <c r="BI27" s="681"/>
      <c r="BJ27" s="681"/>
      <c r="BK27" s="681"/>
      <c r="BL27" s="681"/>
      <c r="BM27" s="681"/>
      <c r="BN27" s="682"/>
      <c r="BO27" s="713">
        <v>100</v>
      </c>
      <c r="BP27" s="713"/>
      <c r="BQ27" s="713"/>
      <c r="BR27" s="713"/>
      <c r="BS27" s="686">
        <v>202077</v>
      </c>
      <c r="BT27" s="681"/>
      <c r="BU27" s="681"/>
      <c r="BV27" s="681"/>
      <c r="BW27" s="681"/>
      <c r="BX27" s="681"/>
      <c r="BY27" s="681"/>
      <c r="BZ27" s="681"/>
      <c r="CA27" s="681"/>
      <c r="CB27" s="727"/>
      <c r="CD27" s="719" t="s">
        <v>299</v>
      </c>
      <c r="CE27" s="720"/>
      <c r="CF27" s="720"/>
      <c r="CG27" s="720"/>
      <c r="CH27" s="720"/>
      <c r="CI27" s="720"/>
      <c r="CJ27" s="720"/>
      <c r="CK27" s="720"/>
      <c r="CL27" s="720"/>
      <c r="CM27" s="720"/>
      <c r="CN27" s="720"/>
      <c r="CO27" s="720"/>
      <c r="CP27" s="720"/>
      <c r="CQ27" s="721"/>
      <c r="CR27" s="680">
        <v>3621949</v>
      </c>
      <c r="CS27" s="699"/>
      <c r="CT27" s="699"/>
      <c r="CU27" s="699"/>
      <c r="CV27" s="699"/>
      <c r="CW27" s="699"/>
      <c r="CX27" s="699"/>
      <c r="CY27" s="700"/>
      <c r="CZ27" s="683">
        <v>16.8</v>
      </c>
      <c r="DA27" s="701"/>
      <c r="DB27" s="701"/>
      <c r="DC27" s="702"/>
      <c r="DD27" s="686">
        <v>1019343</v>
      </c>
      <c r="DE27" s="699"/>
      <c r="DF27" s="699"/>
      <c r="DG27" s="699"/>
      <c r="DH27" s="699"/>
      <c r="DI27" s="699"/>
      <c r="DJ27" s="699"/>
      <c r="DK27" s="700"/>
      <c r="DL27" s="686">
        <v>995754</v>
      </c>
      <c r="DM27" s="699"/>
      <c r="DN27" s="699"/>
      <c r="DO27" s="699"/>
      <c r="DP27" s="699"/>
      <c r="DQ27" s="699"/>
      <c r="DR27" s="699"/>
      <c r="DS27" s="699"/>
      <c r="DT27" s="699"/>
      <c r="DU27" s="699"/>
      <c r="DV27" s="700"/>
      <c r="DW27" s="683">
        <v>11.8</v>
      </c>
      <c r="DX27" s="701"/>
      <c r="DY27" s="701"/>
      <c r="DZ27" s="701"/>
      <c r="EA27" s="701"/>
      <c r="EB27" s="701"/>
      <c r="EC27" s="722"/>
    </row>
    <row r="28" spans="2:133" ht="11.25" customHeight="1" x14ac:dyDescent="0.2">
      <c r="B28" s="677" t="s">
        <v>300</v>
      </c>
      <c r="C28" s="678"/>
      <c r="D28" s="678"/>
      <c r="E28" s="678"/>
      <c r="F28" s="678"/>
      <c r="G28" s="678"/>
      <c r="H28" s="678"/>
      <c r="I28" s="678"/>
      <c r="J28" s="678"/>
      <c r="K28" s="678"/>
      <c r="L28" s="678"/>
      <c r="M28" s="678"/>
      <c r="N28" s="678"/>
      <c r="O28" s="678"/>
      <c r="P28" s="678"/>
      <c r="Q28" s="679"/>
      <c r="R28" s="680">
        <v>79092</v>
      </c>
      <c r="S28" s="681"/>
      <c r="T28" s="681"/>
      <c r="U28" s="681"/>
      <c r="V28" s="681"/>
      <c r="W28" s="681"/>
      <c r="X28" s="681"/>
      <c r="Y28" s="682"/>
      <c r="Z28" s="713">
        <v>0.4</v>
      </c>
      <c r="AA28" s="713"/>
      <c r="AB28" s="713"/>
      <c r="AC28" s="713"/>
      <c r="AD28" s="714" t="s">
        <v>233</v>
      </c>
      <c r="AE28" s="714"/>
      <c r="AF28" s="714"/>
      <c r="AG28" s="714"/>
      <c r="AH28" s="714"/>
      <c r="AI28" s="714"/>
      <c r="AJ28" s="714"/>
      <c r="AK28" s="714"/>
      <c r="AL28" s="683" t="s">
        <v>233</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301</v>
      </c>
      <c r="CE28" s="720"/>
      <c r="CF28" s="720"/>
      <c r="CG28" s="720"/>
      <c r="CH28" s="720"/>
      <c r="CI28" s="720"/>
      <c r="CJ28" s="720"/>
      <c r="CK28" s="720"/>
      <c r="CL28" s="720"/>
      <c r="CM28" s="720"/>
      <c r="CN28" s="720"/>
      <c r="CO28" s="720"/>
      <c r="CP28" s="720"/>
      <c r="CQ28" s="721"/>
      <c r="CR28" s="680">
        <v>1283411</v>
      </c>
      <c r="CS28" s="681"/>
      <c r="CT28" s="681"/>
      <c r="CU28" s="681"/>
      <c r="CV28" s="681"/>
      <c r="CW28" s="681"/>
      <c r="CX28" s="681"/>
      <c r="CY28" s="682"/>
      <c r="CZ28" s="683">
        <v>6</v>
      </c>
      <c r="DA28" s="701"/>
      <c r="DB28" s="701"/>
      <c r="DC28" s="702"/>
      <c r="DD28" s="686">
        <v>1203561</v>
      </c>
      <c r="DE28" s="681"/>
      <c r="DF28" s="681"/>
      <c r="DG28" s="681"/>
      <c r="DH28" s="681"/>
      <c r="DI28" s="681"/>
      <c r="DJ28" s="681"/>
      <c r="DK28" s="682"/>
      <c r="DL28" s="686">
        <v>1200779</v>
      </c>
      <c r="DM28" s="681"/>
      <c r="DN28" s="681"/>
      <c r="DO28" s="681"/>
      <c r="DP28" s="681"/>
      <c r="DQ28" s="681"/>
      <c r="DR28" s="681"/>
      <c r="DS28" s="681"/>
      <c r="DT28" s="681"/>
      <c r="DU28" s="681"/>
      <c r="DV28" s="682"/>
      <c r="DW28" s="683">
        <v>14.3</v>
      </c>
      <c r="DX28" s="701"/>
      <c r="DY28" s="701"/>
      <c r="DZ28" s="701"/>
      <c r="EA28" s="701"/>
      <c r="EB28" s="701"/>
      <c r="EC28" s="722"/>
    </row>
    <row r="29" spans="2:133" ht="11.25" customHeight="1" x14ac:dyDescent="0.2">
      <c r="B29" s="677" t="s">
        <v>302</v>
      </c>
      <c r="C29" s="678"/>
      <c r="D29" s="678"/>
      <c r="E29" s="678"/>
      <c r="F29" s="678"/>
      <c r="G29" s="678"/>
      <c r="H29" s="678"/>
      <c r="I29" s="678"/>
      <c r="J29" s="678"/>
      <c r="K29" s="678"/>
      <c r="L29" s="678"/>
      <c r="M29" s="678"/>
      <c r="N29" s="678"/>
      <c r="O29" s="678"/>
      <c r="P29" s="678"/>
      <c r="Q29" s="679"/>
      <c r="R29" s="680">
        <v>146646</v>
      </c>
      <c r="S29" s="681"/>
      <c r="T29" s="681"/>
      <c r="U29" s="681"/>
      <c r="V29" s="681"/>
      <c r="W29" s="681"/>
      <c r="X29" s="681"/>
      <c r="Y29" s="682"/>
      <c r="Z29" s="713">
        <v>0.7</v>
      </c>
      <c r="AA29" s="713"/>
      <c r="AB29" s="713"/>
      <c r="AC29" s="713"/>
      <c r="AD29" s="714">
        <v>8308</v>
      </c>
      <c r="AE29" s="714"/>
      <c r="AF29" s="714"/>
      <c r="AG29" s="714"/>
      <c r="AH29" s="714"/>
      <c r="AI29" s="714"/>
      <c r="AJ29" s="714"/>
      <c r="AK29" s="714"/>
      <c r="AL29" s="683">
        <v>0.1</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8" t="s">
        <v>303</v>
      </c>
      <c r="CE29" s="769"/>
      <c r="CF29" s="719" t="s">
        <v>70</v>
      </c>
      <c r="CG29" s="720"/>
      <c r="CH29" s="720"/>
      <c r="CI29" s="720"/>
      <c r="CJ29" s="720"/>
      <c r="CK29" s="720"/>
      <c r="CL29" s="720"/>
      <c r="CM29" s="720"/>
      <c r="CN29" s="720"/>
      <c r="CO29" s="720"/>
      <c r="CP29" s="720"/>
      <c r="CQ29" s="721"/>
      <c r="CR29" s="680">
        <v>1282641</v>
      </c>
      <c r="CS29" s="699"/>
      <c r="CT29" s="699"/>
      <c r="CU29" s="699"/>
      <c r="CV29" s="699"/>
      <c r="CW29" s="699"/>
      <c r="CX29" s="699"/>
      <c r="CY29" s="700"/>
      <c r="CZ29" s="683">
        <v>6</v>
      </c>
      <c r="DA29" s="701"/>
      <c r="DB29" s="701"/>
      <c r="DC29" s="702"/>
      <c r="DD29" s="686">
        <v>1202791</v>
      </c>
      <c r="DE29" s="699"/>
      <c r="DF29" s="699"/>
      <c r="DG29" s="699"/>
      <c r="DH29" s="699"/>
      <c r="DI29" s="699"/>
      <c r="DJ29" s="699"/>
      <c r="DK29" s="700"/>
      <c r="DL29" s="686">
        <v>1200009</v>
      </c>
      <c r="DM29" s="699"/>
      <c r="DN29" s="699"/>
      <c r="DO29" s="699"/>
      <c r="DP29" s="699"/>
      <c r="DQ29" s="699"/>
      <c r="DR29" s="699"/>
      <c r="DS29" s="699"/>
      <c r="DT29" s="699"/>
      <c r="DU29" s="699"/>
      <c r="DV29" s="700"/>
      <c r="DW29" s="683">
        <v>14.3</v>
      </c>
      <c r="DX29" s="701"/>
      <c r="DY29" s="701"/>
      <c r="DZ29" s="701"/>
      <c r="EA29" s="701"/>
      <c r="EB29" s="701"/>
      <c r="EC29" s="722"/>
    </row>
    <row r="30" spans="2:133" ht="11.25" customHeight="1" x14ac:dyDescent="0.2">
      <c r="B30" s="677" t="s">
        <v>304</v>
      </c>
      <c r="C30" s="678"/>
      <c r="D30" s="678"/>
      <c r="E30" s="678"/>
      <c r="F30" s="678"/>
      <c r="G30" s="678"/>
      <c r="H30" s="678"/>
      <c r="I30" s="678"/>
      <c r="J30" s="678"/>
      <c r="K30" s="678"/>
      <c r="L30" s="678"/>
      <c r="M30" s="678"/>
      <c r="N30" s="678"/>
      <c r="O30" s="678"/>
      <c r="P30" s="678"/>
      <c r="Q30" s="679"/>
      <c r="R30" s="680">
        <v>112396</v>
      </c>
      <c r="S30" s="681"/>
      <c r="T30" s="681"/>
      <c r="U30" s="681"/>
      <c r="V30" s="681"/>
      <c r="W30" s="681"/>
      <c r="X30" s="681"/>
      <c r="Y30" s="682"/>
      <c r="Z30" s="713">
        <v>0.5</v>
      </c>
      <c r="AA30" s="713"/>
      <c r="AB30" s="713"/>
      <c r="AC30" s="713"/>
      <c r="AD30" s="714" t="s">
        <v>233</v>
      </c>
      <c r="AE30" s="714"/>
      <c r="AF30" s="714"/>
      <c r="AG30" s="714"/>
      <c r="AH30" s="714"/>
      <c r="AI30" s="714"/>
      <c r="AJ30" s="714"/>
      <c r="AK30" s="714"/>
      <c r="AL30" s="683" t="s">
        <v>233</v>
      </c>
      <c r="AM30" s="684"/>
      <c r="AN30" s="684"/>
      <c r="AO30" s="715"/>
      <c r="AP30" s="741" t="s">
        <v>221</v>
      </c>
      <c r="AQ30" s="742"/>
      <c r="AR30" s="742"/>
      <c r="AS30" s="742"/>
      <c r="AT30" s="742"/>
      <c r="AU30" s="742"/>
      <c r="AV30" s="742"/>
      <c r="AW30" s="742"/>
      <c r="AX30" s="742"/>
      <c r="AY30" s="742"/>
      <c r="AZ30" s="742"/>
      <c r="BA30" s="742"/>
      <c r="BB30" s="742"/>
      <c r="BC30" s="742"/>
      <c r="BD30" s="742"/>
      <c r="BE30" s="742"/>
      <c r="BF30" s="743"/>
      <c r="BG30" s="741" t="s">
        <v>305</v>
      </c>
      <c r="BH30" s="766"/>
      <c r="BI30" s="766"/>
      <c r="BJ30" s="766"/>
      <c r="BK30" s="766"/>
      <c r="BL30" s="766"/>
      <c r="BM30" s="766"/>
      <c r="BN30" s="766"/>
      <c r="BO30" s="766"/>
      <c r="BP30" s="766"/>
      <c r="BQ30" s="767"/>
      <c r="BR30" s="741" t="s">
        <v>306</v>
      </c>
      <c r="BS30" s="766"/>
      <c r="BT30" s="766"/>
      <c r="BU30" s="766"/>
      <c r="BV30" s="766"/>
      <c r="BW30" s="766"/>
      <c r="BX30" s="766"/>
      <c r="BY30" s="766"/>
      <c r="BZ30" s="766"/>
      <c r="CA30" s="766"/>
      <c r="CB30" s="767"/>
      <c r="CD30" s="770"/>
      <c r="CE30" s="771"/>
      <c r="CF30" s="719" t="s">
        <v>307</v>
      </c>
      <c r="CG30" s="720"/>
      <c r="CH30" s="720"/>
      <c r="CI30" s="720"/>
      <c r="CJ30" s="720"/>
      <c r="CK30" s="720"/>
      <c r="CL30" s="720"/>
      <c r="CM30" s="720"/>
      <c r="CN30" s="720"/>
      <c r="CO30" s="720"/>
      <c r="CP30" s="720"/>
      <c r="CQ30" s="721"/>
      <c r="CR30" s="680">
        <v>1229155</v>
      </c>
      <c r="CS30" s="681"/>
      <c r="CT30" s="681"/>
      <c r="CU30" s="681"/>
      <c r="CV30" s="681"/>
      <c r="CW30" s="681"/>
      <c r="CX30" s="681"/>
      <c r="CY30" s="682"/>
      <c r="CZ30" s="683">
        <v>5.7</v>
      </c>
      <c r="DA30" s="701"/>
      <c r="DB30" s="701"/>
      <c r="DC30" s="702"/>
      <c r="DD30" s="686">
        <v>1149306</v>
      </c>
      <c r="DE30" s="681"/>
      <c r="DF30" s="681"/>
      <c r="DG30" s="681"/>
      <c r="DH30" s="681"/>
      <c r="DI30" s="681"/>
      <c r="DJ30" s="681"/>
      <c r="DK30" s="682"/>
      <c r="DL30" s="686">
        <v>1146524</v>
      </c>
      <c r="DM30" s="681"/>
      <c r="DN30" s="681"/>
      <c r="DO30" s="681"/>
      <c r="DP30" s="681"/>
      <c r="DQ30" s="681"/>
      <c r="DR30" s="681"/>
      <c r="DS30" s="681"/>
      <c r="DT30" s="681"/>
      <c r="DU30" s="681"/>
      <c r="DV30" s="682"/>
      <c r="DW30" s="683">
        <v>13.6</v>
      </c>
      <c r="DX30" s="701"/>
      <c r="DY30" s="701"/>
      <c r="DZ30" s="701"/>
      <c r="EA30" s="701"/>
      <c r="EB30" s="701"/>
      <c r="EC30" s="722"/>
    </row>
    <row r="31" spans="2:133" ht="11.25" customHeight="1" x14ac:dyDescent="0.2">
      <c r="B31" s="677" t="s">
        <v>308</v>
      </c>
      <c r="C31" s="678"/>
      <c r="D31" s="678"/>
      <c r="E31" s="678"/>
      <c r="F31" s="678"/>
      <c r="G31" s="678"/>
      <c r="H31" s="678"/>
      <c r="I31" s="678"/>
      <c r="J31" s="678"/>
      <c r="K31" s="678"/>
      <c r="L31" s="678"/>
      <c r="M31" s="678"/>
      <c r="N31" s="678"/>
      <c r="O31" s="678"/>
      <c r="P31" s="678"/>
      <c r="Q31" s="679"/>
      <c r="R31" s="680">
        <v>6990319</v>
      </c>
      <c r="S31" s="681"/>
      <c r="T31" s="681"/>
      <c r="U31" s="681"/>
      <c r="V31" s="681"/>
      <c r="W31" s="681"/>
      <c r="X31" s="681"/>
      <c r="Y31" s="682"/>
      <c r="Z31" s="713">
        <v>31.2</v>
      </c>
      <c r="AA31" s="713"/>
      <c r="AB31" s="713"/>
      <c r="AC31" s="713"/>
      <c r="AD31" s="714" t="s">
        <v>126</v>
      </c>
      <c r="AE31" s="714"/>
      <c r="AF31" s="714"/>
      <c r="AG31" s="714"/>
      <c r="AH31" s="714"/>
      <c r="AI31" s="714"/>
      <c r="AJ31" s="714"/>
      <c r="AK31" s="714"/>
      <c r="AL31" s="683" t="s">
        <v>233</v>
      </c>
      <c r="AM31" s="684"/>
      <c r="AN31" s="684"/>
      <c r="AO31" s="715"/>
      <c r="AP31" s="754" t="s">
        <v>309</v>
      </c>
      <c r="AQ31" s="755"/>
      <c r="AR31" s="755"/>
      <c r="AS31" s="755"/>
      <c r="AT31" s="760" t="s">
        <v>310</v>
      </c>
      <c r="AU31" s="231"/>
      <c r="AV31" s="231"/>
      <c r="AW31" s="231"/>
      <c r="AX31" s="746" t="s">
        <v>184</v>
      </c>
      <c r="AY31" s="747"/>
      <c r="AZ31" s="747"/>
      <c r="BA31" s="747"/>
      <c r="BB31" s="747"/>
      <c r="BC31" s="747"/>
      <c r="BD31" s="747"/>
      <c r="BE31" s="747"/>
      <c r="BF31" s="748"/>
      <c r="BG31" s="749">
        <v>98.8</v>
      </c>
      <c r="BH31" s="750"/>
      <c r="BI31" s="750"/>
      <c r="BJ31" s="750"/>
      <c r="BK31" s="750"/>
      <c r="BL31" s="750"/>
      <c r="BM31" s="751">
        <v>97.4</v>
      </c>
      <c r="BN31" s="750"/>
      <c r="BO31" s="750"/>
      <c r="BP31" s="750"/>
      <c r="BQ31" s="752"/>
      <c r="BR31" s="749">
        <v>99.5</v>
      </c>
      <c r="BS31" s="750"/>
      <c r="BT31" s="750"/>
      <c r="BU31" s="750"/>
      <c r="BV31" s="750"/>
      <c r="BW31" s="750"/>
      <c r="BX31" s="751">
        <v>97.6</v>
      </c>
      <c r="BY31" s="750"/>
      <c r="BZ31" s="750"/>
      <c r="CA31" s="750"/>
      <c r="CB31" s="752"/>
      <c r="CD31" s="770"/>
      <c r="CE31" s="771"/>
      <c r="CF31" s="719" t="s">
        <v>311</v>
      </c>
      <c r="CG31" s="720"/>
      <c r="CH31" s="720"/>
      <c r="CI31" s="720"/>
      <c r="CJ31" s="720"/>
      <c r="CK31" s="720"/>
      <c r="CL31" s="720"/>
      <c r="CM31" s="720"/>
      <c r="CN31" s="720"/>
      <c r="CO31" s="720"/>
      <c r="CP31" s="720"/>
      <c r="CQ31" s="721"/>
      <c r="CR31" s="680">
        <v>53486</v>
      </c>
      <c r="CS31" s="699"/>
      <c r="CT31" s="699"/>
      <c r="CU31" s="699"/>
      <c r="CV31" s="699"/>
      <c r="CW31" s="699"/>
      <c r="CX31" s="699"/>
      <c r="CY31" s="700"/>
      <c r="CZ31" s="683">
        <v>0.2</v>
      </c>
      <c r="DA31" s="701"/>
      <c r="DB31" s="701"/>
      <c r="DC31" s="702"/>
      <c r="DD31" s="686">
        <v>53485</v>
      </c>
      <c r="DE31" s="699"/>
      <c r="DF31" s="699"/>
      <c r="DG31" s="699"/>
      <c r="DH31" s="699"/>
      <c r="DI31" s="699"/>
      <c r="DJ31" s="699"/>
      <c r="DK31" s="700"/>
      <c r="DL31" s="686">
        <v>53485</v>
      </c>
      <c r="DM31" s="699"/>
      <c r="DN31" s="699"/>
      <c r="DO31" s="699"/>
      <c r="DP31" s="699"/>
      <c r="DQ31" s="699"/>
      <c r="DR31" s="699"/>
      <c r="DS31" s="699"/>
      <c r="DT31" s="699"/>
      <c r="DU31" s="699"/>
      <c r="DV31" s="700"/>
      <c r="DW31" s="683">
        <v>0.6</v>
      </c>
      <c r="DX31" s="701"/>
      <c r="DY31" s="701"/>
      <c r="DZ31" s="701"/>
      <c r="EA31" s="701"/>
      <c r="EB31" s="701"/>
      <c r="EC31" s="722"/>
    </row>
    <row r="32" spans="2:133" ht="11.25" customHeight="1" x14ac:dyDescent="0.2">
      <c r="B32" s="763" t="s">
        <v>312</v>
      </c>
      <c r="C32" s="764"/>
      <c r="D32" s="764"/>
      <c r="E32" s="764"/>
      <c r="F32" s="764"/>
      <c r="G32" s="764"/>
      <c r="H32" s="764"/>
      <c r="I32" s="764"/>
      <c r="J32" s="764"/>
      <c r="K32" s="764"/>
      <c r="L32" s="764"/>
      <c r="M32" s="764"/>
      <c r="N32" s="764"/>
      <c r="O32" s="764"/>
      <c r="P32" s="764"/>
      <c r="Q32" s="765"/>
      <c r="R32" s="680">
        <v>176954</v>
      </c>
      <c r="S32" s="681"/>
      <c r="T32" s="681"/>
      <c r="U32" s="681"/>
      <c r="V32" s="681"/>
      <c r="W32" s="681"/>
      <c r="X32" s="681"/>
      <c r="Y32" s="682"/>
      <c r="Z32" s="713">
        <v>0.8</v>
      </c>
      <c r="AA32" s="713"/>
      <c r="AB32" s="713"/>
      <c r="AC32" s="713"/>
      <c r="AD32" s="714">
        <v>176954</v>
      </c>
      <c r="AE32" s="714"/>
      <c r="AF32" s="714"/>
      <c r="AG32" s="714"/>
      <c r="AH32" s="714"/>
      <c r="AI32" s="714"/>
      <c r="AJ32" s="714"/>
      <c r="AK32" s="714"/>
      <c r="AL32" s="683">
        <v>2.2000000000000002</v>
      </c>
      <c r="AM32" s="684"/>
      <c r="AN32" s="684"/>
      <c r="AO32" s="715"/>
      <c r="AP32" s="756"/>
      <c r="AQ32" s="757"/>
      <c r="AR32" s="757"/>
      <c r="AS32" s="757"/>
      <c r="AT32" s="761"/>
      <c r="AU32" s="230" t="s">
        <v>313</v>
      </c>
      <c r="AV32" s="230"/>
      <c r="AW32" s="230"/>
      <c r="AX32" s="677" t="s">
        <v>314</v>
      </c>
      <c r="AY32" s="678"/>
      <c r="AZ32" s="678"/>
      <c r="BA32" s="678"/>
      <c r="BB32" s="678"/>
      <c r="BC32" s="678"/>
      <c r="BD32" s="678"/>
      <c r="BE32" s="678"/>
      <c r="BF32" s="679"/>
      <c r="BG32" s="753">
        <v>99.3</v>
      </c>
      <c r="BH32" s="699"/>
      <c r="BI32" s="699"/>
      <c r="BJ32" s="699"/>
      <c r="BK32" s="699"/>
      <c r="BL32" s="699"/>
      <c r="BM32" s="684">
        <v>98.1</v>
      </c>
      <c r="BN32" s="745"/>
      <c r="BO32" s="745"/>
      <c r="BP32" s="745"/>
      <c r="BQ32" s="726"/>
      <c r="BR32" s="753">
        <v>99.5</v>
      </c>
      <c r="BS32" s="699"/>
      <c r="BT32" s="699"/>
      <c r="BU32" s="699"/>
      <c r="BV32" s="699"/>
      <c r="BW32" s="699"/>
      <c r="BX32" s="684">
        <v>97.9</v>
      </c>
      <c r="BY32" s="745"/>
      <c r="BZ32" s="745"/>
      <c r="CA32" s="745"/>
      <c r="CB32" s="726"/>
      <c r="CD32" s="772"/>
      <c r="CE32" s="773"/>
      <c r="CF32" s="719" t="s">
        <v>315</v>
      </c>
      <c r="CG32" s="720"/>
      <c r="CH32" s="720"/>
      <c r="CI32" s="720"/>
      <c r="CJ32" s="720"/>
      <c r="CK32" s="720"/>
      <c r="CL32" s="720"/>
      <c r="CM32" s="720"/>
      <c r="CN32" s="720"/>
      <c r="CO32" s="720"/>
      <c r="CP32" s="720"/>
      <c r="CQ32" s="721"/>
      <c r="CR32" s="680">
        <v>770</v>
      </c>
      <c r="CS32" s="681"/>
      <c r="CT32" s="681"/>
      <c r="CU32" s="681"/>
      <c r="CV32" s="681"/>
      <c r="CW32" s="681"/>
      <c r="CX32" s="681"/>
      <c r="CY32" s="682"/>
      <c r="CZ32" s="683">
        <v>0</v>
      </c>
      <c r="DA32" s="701"/>
      <c r="DB32" s="701"/>
      <c r="DC32" s="702"/>
      <c r="DD32" s="686">
        <v>770</v>
      </c>
      <c r="DE32" s="681"/>
      <c r="DF32" s="681"/>
      <c r="DG32" s="681"/>
      <c r="DH32" s="681"/>
      <c r="DI32" s="681"/>
      <c r="DJ32" s="681"/>
      <c r="DK32" s="682"/>
      <c r="DL32" s="686">
        <v>770</v>
      </c>
      <c r="DM32" s="681"/>
      <c r="DN32" s="681"/>
      <c r="DO32" s="681"/>
      <c r="DP32" s="681"/>
      <c r="DQ32" s="681"/>
      <c r="DR32" s="681"/>
      <c r="DS32" s="681"/>
      <c r="DT32" s="681"/>
      <c r="DU32" s="681"/>
      <c r="DV32" s="682"/>
      <c r="DW32" s="683">
        <v>0</v>
      </c>
      <c r="DX32" s="701"/>
      <c r="DY32" s="701"/>
      <c r="DZ32" s="701"/>
      <c r="EA32" s="701"/>
      <c r="EB32" s="701"/>
      <c r="EC32" s="722"/>
    </row>
    <row r="33" spans="2:133" ht="11.25" customHeight="1" x14ac:dyDescent="0.2">
      <c r="B33" s="677" t="s">
        <v>316</v>
      </c>
      <c r="C33" s="678"/>
      <c r="D33" s="678"/>
      <c r="E33" s="678"/>
      <c r="F33" s="678"/>
      <c r="G33" s="678"/>
      <c r="H33" s="678"/>
      <c r="I33" s="678"/>
      <c r="J33" s="678"/>
      <c r="K33" s="678"/>
      <c r="L33" s="678"/>
      <c r="M33" s="678"/>
      <c r="N33" s="678"/>
      <c r="O33" s="678"/>
      <c r="P33" s="678"/>
      <c r="Q33" s="679"/>
      <c r="R33" s="680">
        <v>1200663</v>
      </c>
      <c r="S33" s="681"/>
      <c r="T33" s="681"/>
      <c r="U33" s="681"/>
      <c r="V33" s="681"/>
      <c r="W33" s="681"/>
      <c r="X33" s="681"/>
      <c r="Y33" s="682"/>
      <c r="Z33" s="713">
        <v>5.4</v>
      </c>
      <c r="AA33" s="713"/>
      <c r="AB33" s="713"/>
      <c r="AC33" s="713"/>
      <c r="AD33" s="714" t="s">
        <v>233</v>
      </c>
      <c r="AE33" s="714"/>
      <c r="AF33" s="714"/>
      <c r="AG33" s="714"/>
      <c r="AH33" s="714"/>
      <c r="AI33" s="714"/>
      <c r="AJ33" s="714"/>
      <c r="AK33" s="714"/>
      <c r="AL33" s="683" t="s">
        <v>233</v>
      </c>
      <c r="AM33" s="684"/>
      <c r="AN33" s="684"/>
      <c r="AO33" s="715"/>
      <c r="AP33" s="758"/>
      <c r="AQ33" s="759"/>
      <c r="AR33" s="759"/>
      <c r="AS33" s="759"/>
      <c r="AT33" s="762"/>
      <c r="AU33" s="232"/>
      <c r="AV33" s="232"/>
      <c r="AW33" s="232"/>
      <c r="AX33" s="661" t="s">
        <v>317</v>
      </c>
      <c r="AY33" s="662"/>
      <c r="AZ33" s="662"/>
      <c r="BA33" s="662"/>
      <c r="BB33" s="662"/>
      <c r="BC33" s="662"/>
      <c r="BD33" s="662"/>
      <c r="BE33" s="662"/>
      <c r="BF33" s="663"/>
      <c r="BG33" s="744">
        <v>98</v>
      </c>
      <c r="BH33" s="665"/>
      <c r="BI33" s="665"/>
      <c r="BJ33" s="665"/>
      <c r="BK33" s="665"/>
      <c r="BL33" s="665"/>
      <c r="BM33" s="707">
        <v>96.2</v>
      </c>
      <c r="BN33" s="665"/>
      <c r="BO33" s="665"/>
      <c r="BP33" s="665"/>
      <c r="BQ33" s="709"/>
      <c r="BR33" s="744">
        <v>99.6</v>
      </c>
      <c r="BS33" s="665"/>
      <c r="BT33" s="665"/>
      <c r="BU33" s="665"/>
      <c r="BV33" s="665"/>
      <c r="BW33" s="665"/>
      <c r="BX33" s="707">
        <v>96.9</v>
      </c>
      <c r="BY33" s="665"/>
      <c r="BZ33" s="665"/>
      <c r="CA33" s="665"/>
      <c r="CB33" s="709"/>
      <c r="CD33" s="719" t="s">
        <v>318</v>
      </c>
      <c r="CE33" s="720"/>
      <c r="CF33" s="720"/>
      <c r="CG33" s="720"/>
      <c r="CH33" s="720"/>
      <c r="CI33" s="720"/>
      <c r="CJ33" s="720"/>
      <c r="CK33" s="720"/>
      <c r="CL33" s="720"/>
      <c r="CM33" s="720"/>
      <c r="CN33" s="720"/>
      <c r="CO33" s="720"/>
      <c r="CP33" s="720"/>
      <c r="CQ33" s="721"/>
      <c r="CR33" s="680">
        <v>12247395</v>
      </c>
      <c r="CS33" s="699"/>
      <c r="CT33" s="699"/>
      <c r="CU33" s="699"/>
      <c r="CV33" s="699"/>
      <c r="CW33" s="699"/>
      <c r="CX33" s="699"/>
      <c r="CY33" s="700"/>
      <c r="CZ33" s="683">
        <v>56.9</v>
      </c>
      <c r="DA33" s="701"/>
      <c r="DB33" s="701"/>
      <c r="DC33" s="702"/>
      <c r="DD33" s="686">
        <v>4730585</v>
      </c>
      <c r="DE33" s="699"/>
      <c r="DF33" s="699"/>
      <c r="DG33" s="699"/>
      <c r="DH33" s="699"/>
      <c r="DI33" s="699"/>
      <c r="DJ33" s="699"/>
      <c r="DK33" s="700"/>
      <c r="DL33" s="686">
        <v>3443594</v>
      </c>
      <c r="DM33" s="699"/>
      <c r="DN33" s="699"/>
      <c r="DO33" s="699"/>
      <c r="DP33" s="699"/>
      <c r="DQ33" s="699"/>
      <c r="DR33" s="699"/>
      <c r="DS33" s="699"/>
      <c r="DT33" s="699"/>
      <c r="DU33" s="699"/>
      <c r="DV33" s="700"/>
      <c r="DW33" s="683">
        <v>40.9</v>
      </c>
      <c r="DX33" s="701"/>
      <c r="DY33" s="701"/>
      <c r="DZ33" s="701"/>
      <c r="EA33" s="701"/>
      <c r="EB33" s="701"/>
      <c r="EC33" s="722"/>
    </row>
    <row r="34" spans="2:133" ht="11.25" customHeight="1" x14ac:dyDescent="0.2">
      <c r="B34" s="677" t="s">
        <v>319</v>
      </c>
      <c r="C34" s="678"/>
      <c r="D34" s="678"/>
      <c r="E34" s="678"/>
      <c r="F34" s="678"/>
      <c r="G34" s="678"/>
      <c r="H34" s="678"/>
      <c r="I34" s="678"/>
      <c r="J34" s="678"/>
      <c r="K34" s="678"/>
      <c r="L34" s="678"/>
      <c r="M34" s="678"/>
      <c r="N34" s="678"/>
      <c r="O34" s="678"/>
      <c r="P34" s="678"/>
      <c r="Q34" s="679"/>
      <c r="R34" s="680">
        <v>25521</v>
      </c>
      <c r="S34" s="681"/>
      <c r="T34" s="681"/>
      <c r="U34" s="681"/>
      <c r="V34" s="681"/>
      <c r="W34" s="681"/>
      <c r="X34" s="681"/>
      <c r="Y34" s="682"/>
      <c r="Z34" s="713">
        <v>0.1</v>
      </c>
      <c r="AA34" s="713"/>
      <c r="AB34" s="713"/>
      <c r="AC34" s="713"/>
      <c r="AD34" s="714">
        <v>23987</v>
      </c>
      <c r="AE34" s="714"/>
      <c r="AF34" s="714"/>
      <c r="AG34" s="714"/>
      <c r="AH34" s="714"/>
      <c r="AI34" s="714"/>
      <c r="AJ34" s="714"/>
      <c r="AK34" s="714"/>
      <c r="AL34" s="683">
        <v>0.3</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320</v>
      </c>
      <c r="CE34" s="720"/>
      <c r="CF34" s="720"/>
      <c r="CG34" s="720"/>
      <c r="CH34" s="720"/>
      <c r="CI34" s="720"/>
      <c r="CJ34" s="720"/>
      <c r="CK34" s="720"/>
      <c r="CL34" s="720"/>
      <c r="CM34" s="720"/>
      <c r="CN34" s="720"/>
      <c r="CO34" s="720"/>
      <c r="CP34" s="720"/>
      <c r="CQ34" s="721"/>
      <c r="CR34" s="680">
        <v>2231756</v>
      </c>
      <c r="CS34" s="681"/>
      <c r="CT34" s="681"/>
      <c r="CU34" s="681"/>
      <c r="CV34" s="681"/>
      <c r="CW34" s="681"/>
      <c r="CX34" s="681"/>
      <c r="CY34" s="682"/>
      <c r="CZ34" s="683">
        <v>10.4</v>
      </c>
      <c r="DA34" s="701"/>
      <c r="DB34" s="701"/>
      <c r="DC34" s="702"/>
      <c r="DD34" s="686">
        <v>1481610</v>
      </c>
      <c r="DE34" s="681"/>
      <c r="DF34" s="681"/>
      <c r="DG34" s="681"/>
      <c r="DH34" s="681"/>
      <c r="DI34" s="681"/>
      <c r="DJ34" s="681"/>
      <c r="DK34" s="682"/>
      <c r="DL34" s="686">
        <v>1007169</v>
      </c>
      <c r="DM34" s="681"/>
      <c r="DN34" s="681"/>
      <c r="DO34" s="681"/>
      <c r="DP34" s="681"/>
      <c r="DQ34" s="681"/>
      <c r="DR34" s="681"/>
      <c r="DS34" s="681"/>
      <c r="DT34" s="681"/>
      <c r="DU34" s="681"/>
      <c r="DV34" s="682"/>
      <c r="DW34" s="683">
        <v>12</v>
      </c>
      <c r="DX34" s="701"/>
      <c r="DY34" s="701"/>
      <c r="DZ34" s="701"/>
      <c r="EA34" s="701"/>
      <c r="EB34" s="701"/>
      <c r="EC34" s="722"/>
    </row>
    <row r="35" spans="2:133" ht="11.25" customHeight="1" x14ac:dyDescent="0.2">
      <c r="B35" s="677" t="s">
        <v>321</v>
      </c>
      <c r="C35" s="678"/>
      <c r="D35" s="678"/>
      <c r="E35" s="678"/>
      <c r="F35" s="678"/>
      <c r="G35" s="678"/>
      <c r="H35" s="678"/>
      <c r="I35" s="678"/>
      <c r="J35" s="678"/>
      <c r="K35" s="678"/>
      <c r="L35" s="678"/>
      <c r="M35" s="678"/>
      <c r="N35" s="678"/>
      <c r="O35" s="678"/>
      <c r="P35" s="678"/>
      <c r="Q35" s="679"/>
      <c r="R35" s="680">
        <v>424928</v>
      </c>
      <c r="S35" s="681"/>
      <c r="T35" s="681"/>
      <c r="U35" s="681"/>
      <c r="V35" s="681"/>
      <c r="W35" s="681"/>
      <c r="X35" s="681"/>
      <c r="Y35" s="682"/>
      <c r="Z35" s="713">
        <v>1.9</v>
      </c>
      <c r="AA35" s="713"/>
      <c r="AB35" s="713"/>
      <c r="AC35" s="713"/>
      <c r="AD35" s="714" t="s">
        <v>233</v>
      </c>
      <c r="AE35" s="714"/>
      <c r="AF35" s="714"/>
      <c r="AG35" s="714"/>
      <c r="AH35" s="714"/>
      <c r="AI35" s="714"/>
      <c r="AJ35" s="714"/>
      <c r="AK35" s="714"/>
      <c r="AL35" s="683" t="s">
        <v>126</v>
      </c>
      <c r="AM35" s="684"/>
      <c r="AN35" s="684"/>
      <c r="AO35" s="715"/>
      <c r="AP35" s="235"/>
      <c r="AQ35" s="741" t="s">
        <v>322</v>
      </c>
      <c r="AR35" s="742"/>
      <c r="AS35" s="742"/>
      <c r="AT35" s="742"/>
      <c r="AU35" s="742"/>
      <c r="AV35" s="742"/>
      <c r="AW35" s="742"/>
      <c r="AX35" s="742"/>
      <c r="AY35" s="742"/>
      <c r="AZ35" s="742"/>
      <c r="BA35" s="742"/>
      <c r="BB35" s="742"/>
      <c r="BC35" s="742"/>
      <c r="BD35" s="742"/>
      <c r="BE35" s="742"/>
      <c r="BF35" s="743"/>
      <c r="BG35" s="741" t="s">
        <v>323</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324</v>
      </c>
      <c r="CE35" s="720"/>
      <c r="CF35" s="720"/>
      <c r="CG35" s="720"/>
      <c r="CH35" s="720"/>
      <c r="CI35" s="720"/>
      <c r="CJ35" s="720"/>
      <c r="CK35" s="720"/>
      <c r="CL35" s="720"/>
      <c r="CM35" s="720"/>
      <c r="CN35" s="720"/>
      <c r="CO35" s="720"/>
      <c r="CP35" s="720"/>
      <c r="CQ35" s="721"/>
      <c r="CR35" s="680">
        <v>121525</v>
      </c>
      <c r="CS35" s="699"/>
      <c r="CT35" s="699"/>
      <c r="CU35" s="699"/>
      <c r="CV35" s="699"/>
      <c r="CW35" s="699"/>
      <c r="CX35" s="699"/>
      <c r="CY35" s="700"/>
      <c r="CZ35" s="683">
        <v>0.6</v>
      </c>
      <c r="DA35" s="701"/>
      <c r="DB35" s="701"/>
      <c r="DC35" s="702"/>
      <c r="DD35" s="686">
        <v>107198</v>
      </c>
      <c r="DE35" s="699"/>
      <c r="DF35" s="699"/>
      <c r="DG35" s="699"/>
      <c r="DH35" s="699"/>
      <c r="DI35" s="699"/>
      <c r="DJ35" s="699"/>
      <c r="DK35" s="700"/>
      <c r="DL35" s="686">
        <v>44901</v>
      </c>
      <c r="DM35" s="699"/>
      <c r="DN35" s="699"/>
      <c r="DO35" s="699"/>
      <c r="DP35" s="699"/>
      <c r="DQ35" s="699"/>
      <c r="DR35" s="699"/>
      <c r="DS35" s="699"/>
      <c r="DT35" s="699"/>
      <c r="DU35" s="699"/>
      <c r="DV35" s="700"/>
      <c r="DW35" s="683">
        <v>0.5</v>
      </c>
      <c r="DX35" s="701"/>
      <c r="DY35" s="701"/>
      <c r="DZ35" s="701"/>
      <c r="EA35" s="701"/>
      <c r="EB35" s="701"/>
      <c r="EC35" s="722"/>
    </row>
    <row r="36" spans="2:133" ht="11.25" customHeight="1" x14ac:dyDescent="0.2">
      <c r="B36" s="677" t="s">
        <v>325</v>
      </c>
      <c r="C36" s="678"/>
      <c r="D36" s="678"/>
      <c r="E36" s="678"/>
      <c r="F36" s="678"/>
      <c r="G36" s="678"/>
      <c r="H36" s="678"/>
      <c r="I36" s="678"/>
      <c r="J36" s="678"/>
      <c r="K36" s="678"/>
      <c r="L36" s="678"/>
      <c r="M36" s="678"/>
      <c r="N36" s="678"/>
      <c r="O36" s="678"/>
      <c r="P36" s="678"/>
      <c r="Q36" s="679"/>
      <c r="R36" s="680">
        <v>399381</v>
      </c>
      <c r="S36" s="681"/>
      <c r="T36" s="681"/>
      <c r="U36" s="681"/>
      <c r="V36" s="681"/>
      <c r="W36" s="681"/>
      <c r="X36" s="681"/>
      <c r="Y36" s="682"/>
      <c r="Z36" s="713">
        <v>1.8</v>
      </c>
      <c r="AA36" s="713"/>
      <c r="AB36" s="713"/>
      <c r="AC36" s="713"/>
      <c r="AD36" s="714" t="s">
        <v>126</v>
      </c>
      <c r="AE36" s="714"/>
      <c r="AF36" s="714"/>
      <c r="AG36" s="714"/>
      <c r="AH36" s="714"/>
      <c r="AI36" s="714"/>
      <c r="AJ36" s="714"/>
      <c r="AK36" s="714"/>
      <c r="AL36" s="683" t="s">
        <v>126</v>
      </c>
      <c r="AM36" s="684"/>
      <c r="AN36" s="684"/>
      <c r="AO36" s="715"/>
      <c r="AP36" s="235"/>
      <c r="AQ36" s="732" t="s">
        <v>326</v>
      </c>
      <c r="AR36" s="733"/>
      <c r="AS36" s="733"/>
      <c r="AT36" s="733"/>
      <c r="AU36" s="733"/>
      <c r="AV36" s="733"/>
      <c r="AW36" s="733"/>
      <c r="AX36" s="733"/>
      <c r="AY36" s="734"/>
      <c r="AZ36" s="735">
        <v>2005146</v>
      </c>
      <c r="BA36" s="736"/>
      <c r="BB36" s="736"/>
      <c r="BC36" s="736"/>
      <c r="BD36" s="736"/>
      <c r="BE36" s="736"/>
      <c r="BF36" s="737"/>
      <c r="BG36" s="738" t="s">
        <v>327</v>
      </c>
      <c r="BH36" s="739"/>
      <c r="BI36" s="739"/>
      <c r="BJ36" s="739"/>
      <c r="BK36" s="739"/>
      <c r="BL36" s="739"/>
      <c r="BM36" s="739"/>
      <c r="BN36" s="739"/>
      <c r="BO36" s="739"/>
      <c r="BP36" s="739"/>
      <c r="BQ36" s="739"/>
      <c r="BR36" s="739"/>
      <c r="BS36" s="739"/>
      <c r="BT36" s="739"/>
      <c r="BU36" s="740"/>
      <c r="BV36" s="735">
        <v>16475</v>
      </c>
      <c r="BW36" s="736"/>
      <c r="BX36" s="736"/>
      <c r="BY36" s="736"/>
      <c r="BZ36" s="736"/>
      <c r="CA36" s="736"/>
      <c r="CB36" s="737"/>
      <c r="CD36" s="719" t="s">
        <v>328</v>
      </c>
      <c r="CE36" s="720"/>
      <c r="CF36" s="720"/>
      <c r="CG36" s="720"/>
      <c r="CH36" s="720"/>
      <c r="CI36" s="720"/>
      <c r="CJ36" s="720"/>
      <c r="CK36" s="720"/>
      <c r="CL36" s="720"/>
      <c r="CM36" s="720"/>
      <c r="CN36" s="720"/>
      <c r="CO36" s="720"/>
      <c r="CP36" s="720"/>
      <c r="CQ36" s="721"/>
      <c r="CR36" s="680">
        <v>4967984</v>
      </c>
      <c r="CS36" s="681"/>
      <c r="CT36" s="681"/>
      <c r="CU36" s="681"/>
      <c r="CV36" s="681"/>
      <c r="CW36" s="681"/>
      <c r="CX36" s="681"/>
      <c r="CY36" s="682"/>
      <c r="CZ36" s="683">
        <v>23.1</v>
      </c>
      <c r="DA36" s="701"/>
      <c r="DB36" s="701"/>
      <c r="DC36" s="702"/>
      <c r="DD36" s="686">
        <v>1347274</v>
      </c>
      <c r="DE36" s="681"/>
      <c r="DF36" s="681"/>
      <c r="DG36" s="681"/>
      <c r="DH36" s="681"/>
      <c r="DI36" s="681"/>
      <c r="DJ36" s="681"/>
      <c r="DK36" s="682"/>
      <c r="DL36" s="686">
        <v>768757</v>
      </c>
      <c r="DM36" s="681"/>
      <c r="DN36" s="681"/>
      <c r="DO36" s="681"/>
      <c r="DP36" s="681"/>
      <c r="DQ36" s="681"/>
      <c r="DR36" s="681"/>
      <c r="DS36" s="681"/>
      <c r="DT36" s="681"/>
      <c r="DU36" s="681"/>
      <c r="DV36" s="682"/>
      <c r="DW36" s="683">
        <v>9.1</v>
      </c>
      <c r="DX36" s="701"/>
      <c r="DY36" s="701"/>
      <c r="DZ36" s="701"/>
      <c r="EA36" s="701"/>
      <c r="EB36" s="701"/>
      <c r="EC36" s="722"/>
    </row>
    <row r="37" spans="2:133" ht="11.25" customHeight="1" x14ac:dyDescent="0.2">
      <c r="B37" s="677" t="s">
        <v>329</v>
      </c>
      <c r="C37" s="678"/>
      <c r="D37" s="678"/>
      <c r="E37" s="678"/>
      <c r="F37" s="678"/>
      <c r="G37" s="678"/>
      <c r="H37" s="678"/>
      <c r="I37" s="678"/>
      <c r="J37" s="678"/>
      <c r="K37" s="678"/>
      <c r="L37" s="678"/>
      <c r="M37" s="678"/>
      <c r="N37" s="678"/>
      <c r="O37" s="678"/>
      <c r="P37" s="678"/>
      <c r="Q37" s="679"/>
      <c r="R37" s="680">
        <v>327588</v>
      </c>
      <c r="S37" s="681"/>
      <c r="T37" s="681"/>
      <c r="U37" s="681"/>
      <c r="V37" s="681"/>
      <c r="W37" s="681"/>
      <c r="X37" s="681"/>
      <c r="Y37" s="682"/>
      <c r="Z37" s="713">
        <v>1.5</v>
      </c>
      <c r="AA37" s="713"/>
      <c r="AB37" s="713"/>
      <c r="AC37" s="713"/>
      <c r="AD37" s="714" t="s">
        <v>126</v>
      </c>
      <c r="AE37" s="714"/>
      <c r="AF37" s="714"/>
      <c r="AG37" s="714"/>
      <c r="AH37" s="714"/>
      <c r="AI37" s="714"/>
      <c r="AJ37" s="714"/>
      <c r="AK37" s="714"/>
      <c r="AL37" s="683" t="s">
        <v>233</v>
      </c>
      <c r="AM37" s="684"/>
      <c r="AN37" s="684"/>
      <c r="AO37" s="715"/>
      <c r="AQ37" s="723" t="s">
        <v>330</v>
      </c>
      <c r="AR37" s="724"/>
      <c r="AS37" s="724"/>
      <c r="AT37" s="724"/>
      <c r="AU37" s="724"/>
      <c r="AV37" s="724"/>
      <c r="AW37" s="724"/>
      <c r="AX37" s="724"/>
      <c r="AY37" s="725"/>
      <c r="AZ37" s="680">
        <v>525176</v>
      </c>
      <c r="BA37" s="681"/>
      <c r="BB37" s="681"/>
      <c r="BC37" s="681"/>
      <c r="BD37" s="699"/>
      <c r="BE37" s="699"/>
      <c r="BF37" s="726"/>
      <c r="BG37" s="719" t="s">
        <v>331</v>
      </c>
      <c r="BH37" s="720"/>
      <c r="BI37" s="720"/>
      <c r="BJ37" s="720"/>
      <c r="BK37" s="720"/>
      <c r="BL37" s="720"/>
      <c r="BM37" s="720"/>
      <c r="BN37" s="720"/>
      <c r="BO37" s="720"/>
      <c r="BP37" s="720"/>
      <c r="BQ37" s="720"/>
      <c r="BR37" s="720"/>
      <c r="BS37" s="720"/>
      <c r="BT37" s="720"/>
      <c r="BU37" s="721"/>
      <c r="BV37" s="680">
        <v>-51445</v>
      </c>
      <c r="BW37" s="681"/>
      <c r="BX37" s="681"/>
      <c r="BY37" s="681"/>
      <c r="BZ37" s="681"/>
      <c r="CA37" s="681"/>
      <c r="CB37" s="727"/>
      <c r="CD37" s="719" t="s">
        <v>332</v>
      </c>
      <c r="CE37" s="720"/>
      <c r="CF37" s="720"/>
      <c r="CG37" s="720"/>
      <c r="CH37" s="720"/>
      <c r="CI37" s="720"/>
      <c r="CJ37" s="720"/>
      <c r="CK37" s="720"/>
      <c r="CL37" s="720"/>
      <c r="CM37" s="720"/>
      <c r="CN37" s="720"/>
      <c r="CO37" s="720"/>
      <c r="CP37" s="720"/>
      <c r="CQ37" s="721"/>
      <c r="CR37" s="680">
        <v>507815</v>
      </c>
      <c r="CS37" s="699"/>
      <c r="CT37" s="699"/>
      <c r="CU37" s="699"/>
      <c r="CV37" s="699"/>
      <c r="CW37" s="699"/>
      <c r="CX37" s="699"/>
      <c r="CY37" s="700"/>
      <c r="CZ37" s="683">
        <v>2.4</v>
      </c>
      <c r="DA37" s="701"/>
      <c r="DB37" s="701"/>
      <c r="DC37" s="702"/>
      <c r="DD37" s="686">
        <v>507815</v>
      </c>
      <c r="DE37" s="699"/>
      <c r="DF37" s="699"/>
      <c r="DG37" s="699"/>
      <c r="DH37" s="699"/>
      <c r="DI37" s="699"/>
      <c r="DJ37" s="699"/>
      <c r="DK37" s="700"/>
      <c r="DL37" s="686">
        <v>504269</v>
      </c>
      <c r="DM37" s="699"/>
      <c r="DN37" s="699"/>
      <c r="DO37" s="699"/>
      <c r="DP37" s="699"/>
      <c r="DQ37" s="699"/>
      <c r="DR37" s="699"/>
      <c r="DS37" s="699"/>
      <c r="DT37" s="699"/>
      <c r="DU37" s="699"/>
      <c r="DV37" s="700"/>
      <c r="DW37" s="683">
        <v>6</v>
      </c>
      <c r="DX37" s="701"/>
      <c r="DY37" s="701"/>
      <c r="DZ37" s="701"/>
      <c r="EA37" s="701"/>
      <c r="EB37" s="701"/>
      <c r="EC37" s="722"/>
    </row>
    <row r="38" spans="2:133" ht="11.25" customHeight="1" x14ac:dyDescent="0.2">
      <c r="B38" s="677" t="s">
        <v>333</v>
      </c>
      <c r="C38" s="678"/>
      <c r="D38" s="678"/>
      <c r="E38" s="678"/>
      <c r="F38" s="678"/>
      <c r="G38" s="678"/>
      <c r="H38" s="678"/>
      <c r="I38" s="678"/>
      <c r="J38" s="678"/>
      <c r="K38" s="678"/>
      <c r="L38" s="678"/>
      <c r="M38" s="678"/>
      <c r="N38" s="678"/>
      <c r="O38" s="678"/>
      <c r="P38" s="678"/>
      <c r="Q38" s="679"/>
      <c r="R38" s="680">
        <v>2737847</v>
      </c>
      <c r="S38" s="681"/>
      <c r="T38" s="681"/>
      <c r="U38" s="681"/>
      <c r="V38" s="681"/>
      <c r="W38" s="681"/>
      <c r="X38" s="681"/>
      <c r="Y38" s="682"/>
      <c r="Z38" s="713">
        <v>12.2</v>
      </c>
      <c r="AA38" s="713"/>
      <c r="AB38" s="713"/>
      <c r="AC38" s="713"/>
      <c r="AD38" s="714">
        <v>5099</v>
      </c>
      <c r="AE38" s="714"/>
      <c r="AF38" s="714"/>
      <c r="AG38" s="714"/>
      <c r="AH38" s="714"/>
      <c r="AI38" s="714"/>
      <c r="AJ38" s="714"/>
      <c r="AK38" s="714"/>
      <c r="AL38" s="683">
        <v>0.1</v>
      </c>
      <c r="AM38" s="684"/>
      <c r="AN38" s="684"/>
      <c r="AO38" s="715"/>
      <c r="AQ38" s="723" t="s">
        <v>334</v>
      </c>
      <c r="AR38" s="724"/>
      <c r="AS38" s="724"/>
      <c r="AT38" s="724"/>
      <c r="AU38" s="724"/>
      <c r="AV38" s="724"/>
      <c r="AW38" s="724"/>
      <c r="AX38" s="724"/>
      <c r="AY38" s="725"/>
      <c r="AZ38" s="680" t="s">
        <v>233</v>
      </c>
      <c r="BA38" s="681"/>
      <c r="BB38" s="681"/>
      <c r="BC38" s="681"/>
      <c r="BD38" s="699"/>
      <c r="BE38" s="699"/>
      <c r="BF38" s="726"/>
      <c r="BG38" s="719" t="s">
        <v>335</v>
      </c>
      <c r="BH38" s="720"/>
      <c r="BI38" s="720"/>
      <c r="BJ38" s="720"/>
      <c r="BK38" s="720"/>
      <c r="BL38" s="720"/>
      <c r="BM38" s="720"/>
      <c r="BN38" s="720"/>
      <c r="BO38" s="720"/>
      <c r="BP38" s="720"/>
      <c r="BQ38" s="720"/>
      <c r="BR38" s="720"/>
      <c r="BS38" s="720"/>
      <c r="BT38" s="720"/>
      <c r="BU38" s="721"/>
      <c r="BV38" s="680">
        <v>4182</v>
      </c>
      <c r="BW38" s="681"/>
      <c r="BX38" s="681"/>
      <c r="BY38" s="681"/>
      <c r="BZ38" s="681"/>
      <c r="CA38" s="681"/>
      <c r="CB38" s="727"/>
      <c r="CD38" s="719" t="s">
        <v>336</v>
      </c>
      <c r="CE38" s="720"/>
      <c r="CF38" s="720"/>
      <c r="CG38" s="720"/>
      <c r="CH38" s="720"/>
      <c r="CI38" s="720"/>
      <c r="CJ38" s="720"/>
      <c r="CK38" s="720"/>
      <c r="CL38" s="720"/>
      <c r="CM38" s="720"/>
      <c r="CN38" s="720"/>
      <c r="CO38" s="720"/>
      <c r="CP38" s="720"/>
      <c r="CQ38" s="721"/>
      <c r="CR38" s="680">
        <v>2005146</v>
      </c>
      <c r="CS38" s="681"/>
      <c r="CT38" s="681"/>
      <c r="CU38" s="681"/>
      <c r="CV38" s="681"/>
      <c r="CW38" s="681"/>
      <c r="CX38" s="681"/>
      <c r="CY38" s="682"/>
      <c r="CZ38" s="683">
        <v>9.3000000000000007</v>
      </c>
      <c r="DA38" s="701"/>
      <c r="DB38" s="701"/>
      <c r="DC38" s="702"/>
      <c r="DD38" s="686">
        <v>1741816</v>
      </c>
      <c r="DE38" s="681"/>
      <c r="DF38" s="681"/>
      <c r="DG38" s="681"/>
      <c r="DH38" s="681"/>
      <c r="DI38" s="681"/>
      <c r="DJ38" s="681"/>
      <c r="DK38" s="682"/>
      <c r="DL38" s="686">
        <v>1622767</v>
      </c>
      <c r="DM38" s="681"/>
      <c r="DN38" s="681"/>
      <c r="DO38" s="681"/>
      <c r="DP38" s="681"/>
      <c r="DQ38" s="681"/>
      <c r="DR38" s="681"/>
      <c r="DS38" s="681"/>
      <c r="DT38" s="681"/>
      <c r="DU38" s="681"/>
      <c r="DV38" s="682"/>
      <c r="DW38" s="683">
        <v>19.3</v>
      </c>
      <c r="DX38" s="701"/>
      <c r="DY38" s="701"/>
      <c r="DZ38" s="701"/>
      <c r="EA38" s="701"/>
      <c r="EB38" s="701"/>
      <c r="EC38" s="722"/>
    </row>
    <row r="39" spans="2:133" ht="11.25" customHeight="1" x14ac:dyDescent="0.2">
      <c r="B39" s="677" t="s">
        <v>337</v>
      </c>
      <c r="C39" s="678"/>
      <c r="D39" s="678"/>
      <c r="E39" s="678"/>
      <c r="F39" s="678"/>
      <c r="G39" s="678"/>
      <c r="H39" s="678"/>
      <c r="I39" s="678"/>
      <c r="J39" s="678"/>
      <c r="K39" s="678"/>
      <c r="L39" s="678"/>
      <c r="M39" s="678"/>
      <c r="N39" s="678"/>
      <c r="O39" s="678"/>
      <c r="P39" s="678"/>
      <c r="Q39" s="679"/>
      <c r="R39" s="680">
        <v>1389973</v>
      </c>
      <c r="S39" s="681"/>
      <c r="T39" s="681"/>
      <c r="U39" s="681"/>
      <c r="V39" s="681"/>
      <c r="W39" s="681"/>
      <c r="X39" s="681"/>
      <c r="Y39" s="682"/>
      <c r="Z39" s="713">
        <v>6.2</v>
      </c>
      <c r="AA39" s="713"/>
      <c r="AB39" s="713"/>
      <c r="AC39" s="713"/>
      <c r="AD39" s="714" t="s">
        <v>126</v>
      </c>
      <c r="AE39" s="714"/>
      <c r="AF39" s="714"/>
      <c r="AG39" s="714"/>
      <c r="AH39" s="714"/>
      <c r="AI39" s="714"/>
      <c r="AJ39" s="714"/>
      <c r="AK39" s="714"/>
      <c r="AL39" s="683" t="s">
        <v>126</v>
      </c>
      <c r="AM39" s="684"/>
      <c r="AN39" s="684"/>
      <c r="AO39" s="715"/>
      <c r="AQ39" s="723" t="s">
        <v>338</v>
      </c>
      <c r="AR39" s="724"/>
      <c r="AS39" s="724"/>
      <c r="AT39" s="724"/>
      <c r="AU39" s="724"/>
      <c r="AV39" s="724"/>
      <c r="AW39" s="724"/>
      <c r="AX39" s="724"/>
      <c r="AY39" s="725"/>
      <c r="AZ39" s="680" t="s">
        <v>233</v>
      </c>
      <c r="BA39" s="681"/>
      <c r="BB39" s="681"/>
      <c r="BC39" s="681"/>
      <c r="BD39" s="699"/>
      <c r="BE39" s="699"/>
      <c r="BF39" s="726"/>
      <c r="BG39" s="719" t="s">
        <v>339</v>
      </c>
      <c r="BH39" s="720"/>
      <c r="BI39" s="720"/>
      <c r="BJ39" s="720"/>
      <c r="BK39" s="720"/>
      <c r="BL39" s="720"/>
      <c r="BM39" s="720"/>
      <c r="BN39" s="720"/>
      <c r="BO39" s="720"/>
      <c r="BP39" s="720"/>
      <c r="BQ39" s="720"/>
      <c r="BR39" s="720"/>
      <c r="BS39" s="720"/>
      <c r="BT39" s="720"/>
      <c r="BU39" s="721"/>
      <c r="BV39" s="680">
        <v>6165</v>
      </c>
      <c r="BW39" s="681"/>
      <c r="BX39" s="681"/>
      <c r="BY39" s="681"/>
      <c r="BZ39" s="681"/>
      <c r="CA39" s="681"/>
      <c r="CB39" s="727"/>
      <c r="CD39" s="719" t="s">
        <v>340</v>
      </c>
      <c r="CE39" s="720"/>
      <c r="CF39" s="720"/>
      <c r="CG39" s="720"/>
      <c r="CH39" s="720"/>
      <c r="CI39" s="720"/>
      <c r="CJ39" s="720"/>
      <c r="CK39" s="720"/>
      <c r="CL39" s="720"/>
      <c r="CM39" s="720"/>
      <c r="CN39" s="720"/>
      <c r="CO39" s="720"/>
      <c r="CP39" s="720"/>
      <c r="CQ39" s="721"/>
      <c r="CR39" s="680">
        <v>440777</v>
      </c>
      <c r="CS39" s="699"/>
      <c r="CT39" s="699"/>
      <c r="CU39" s="699"/>
      <c r="CV39" s="699"/>
      <c r="CW39" s="699"/>
      <c r="CX39" s="699"/>
      <c r="CY39" s="700"/>
      <c r="CZ39" s="683">
        <v>2</v>
      </c>
      <c r="DA39" s="701"/>
      <c r="DB39" s="701"/>
      <c r="DC39" s="702"/>
      <c r="DD39" s="686">
        <v>52687</v>
      </c>
      <c r="DE39" s="699"/>
      <c r="DF39" s="699"/>
      <c r="DG39" s="699"/>
      <c r="DH39" s="699"/>
      <c r="DI39" s="699"/>
      <c r="DJ39" s="699"/>
      <c r="DK39" s="700"/>
      <c r="DL39" s="686" t="s">
        <v>233</v>
      </c>
      <c r="DM39" s="699"/>
      <c r="DN39" s="699"/>
      <c r="DO39" s="699"/>
      <c r="DP39" s="699"/>
      <c r="DQ39" s="699"/>
      <c r="DR39" s="699"/>
      <c r="DS39" s="699"/>
      <c r="DT39" s="699"/>
      <c r="DU39" s="699"/>
      <c r="DV39" s="700"/>
      <c r="DW39" s="683" t="s">
        <v>126</v>
      </c>
      <c r="DX39" s="701"/>
      <c r="DY39" s="701"/>
      <c r="DZ39" s="701"/>
      <c r="EA39" s="701"/>
      <c r="EB39" s="701"/>
      <c r="EC39" s="722"/>
    </row>
    <row r="40" spans="2:133" ht="11.25" customHeight="1" x14ac:dyDescent="0.2">
      <c r="B40" s="677" t="s">
        <v>341</v>
      </c>
      <c r="C40" s="678"/>
      <c r="D40" s="678"/>
      <c r="E40" s="678"/>
      <c r="F40" s="678"/>
      <c r="G40" s="678"/>
      <c r="H40" s="678"/>
      <c r="I40" s="678"/>
      <c r="J40" s="678"/>
      <c r="K40" s="678"/>
      <c r="L40" s="678"/>
      <c r="M40" s="678"/>
      <c r="N40" s="678"/>
      <c r="O40" s="678"/>
      <c r="P40" s="678"/>
      <c r="Q40" s="679"/>
      <c r="R40" s="680" t="s">
        <v>126</v>
      </c>
      <c r="S40" s="681"/>
      <c r="T40" s="681"/>
      <c r="U40" s="681"/>
      <c r="V40" s="681"/>
      <c r="W40" s="681"/>
      <c r="X40" s="681"/>
      <c r="Y40" s="682"/>
      <c r="Z40" s="713" t="s">
        <v>126</v>
      </c>
      <c r="AA40" s="713"/>
      <c r="AB40" s="713"/>
      <c r="AC40" s="713"/>
      <c r="AD40" s="714" t="s">
        <v>126</v>
      </c>
      <c r="AE40" s="714"/>
      <c r="AF40" s="714"/>
      <c r="AG40" s="714"/>
      <c r="AH40" s="714"/>
      <c r="AI40" s="714"/>
      <c r="AJ40" s="714"/>
      <c r="AK40" s="714"/>
      <c r="AL40" s="683" t="s">
        <v>126</v>
      </c>
      <c r="AM40" s="684"/>
      <c r="AN40" s="684"/>
      <c r="AO40" s="715"/>
      <c r="AQ40" s="723" t="s">
        <v>342</v>
      </c>
      <c r="AR40" s="724"/>
      <c r="AS40" s="724"/>
      <c r="AT40" s="724"/>
      <c r="AU40" s="724"/>
      <c r="AV40" s="724"/>
      <c r="AW40" s="724"/>
      <c r="AX40" s="724"/>
      <c r="AY40" s="725"/>
      <c r="AZ40" s="680" t="s">
        <v>126</v>
      </c>
      <c r="BA40" s="681"/>
      <c r="BB40" s="681"/>
      <c r="BC40" s="681"/>
      <c r="BD40" s="699"/>
      <c r="BE40" s="699"/>
      <c r="BF40" s="726"/>
      <c r="BG40" s="728" t="s">
        <v>343</v>
      </c>
      <c r="BH40" s="729"/>
      <c r="BI40" s="729"/>
      <c r="BJ40" s="729"/>
      <c r="BK40" s="729"/>
      <c r="BL40" s="236"/>
      <c r="BM40" s="720" t="s">
        <v>344</v>
      </c>
      <c r="BN40" s="720"/>
      <c r="BO40" s="720"/>
      <c r="BP40" s="720"/>
      <c r="BQ40" s="720"/>
      <c r="BR40" s="720"/>
      <c r="BS40" s="720"/>
      <c r="BT40" s="720"/>
      <c r="BU40" s="721"/>
      <c r="BV40" s="680">
        <v>97</v>
      </c>
      <c r="BW40" s="681"/>
      <c r="BX40" s="681"/>
      <c r="BY40" s="681"/>
      <c r="BZ40" s="681"/>
      <c r="CA40" s="681"/>
      <c r="CB40" s="727"/>
      <c r="CD40" s="719" t="s">
        <v>345</v>
      </c>
      <c r="CE40" s="720"/>
      <c r="CF40" s="720"/>
      <c r="CG40" s="720"/>
      <c r="CH40" s="720"/>
      <c r="CI40" s="720"/>
      <c r="CJ40" s="720"/>
      <c r="CK40" s="720"/>
      <c r="CL40" s="720"/>
      <c r="CM40" s="720"/>
      <c r="CN40" s="720"/>
      <c r="CO40" s="720"/>
      <c r="CP40" s="720"/>
      <c r="CQ40" s="721"/>
      <c r="CR40" s="680">
        <v>2480207</v>
      </c>
      <c r="CS40" s="681"/>
      <c r="CT40" s="681"/>
      <c r="CU40" s="681"/>
      <c r="CV40" s="681"/>
      <c r="CW40" s="681"/>
      <c r="CX40" s="681"/>
      <c r="CY40" s="682"/>
      <c r="CZ40" s="683">
        <v>11.5</v>
      </c>
      <c r="DA40" s="701"/>
      <c r="DB40" s="701"/>
      <c r="DC40" s="702"/>
      <c r="DD40" s="686" t="s">
        <v>126</v>
      </c>
      <c r="DE40" s="681"/>
      <c r="DF40" s="681"/>
      <c r="DG40" s="681"/>
      <c r="DH40" s="681"/>
      <c r="DI40" s="681"/>
      <c r="DJ40" s="681"/>
      <c r="DK40" s="682"/>
      <c r="DL40" s="686" t="s">
        <v>126</v>
      </c>
      <c r="DM40" s="681"/>
      <c r="DN40" s="681"/>
      <c r="DO40" s="681"/>
      <c r="DP40" s="681"/>
      <c r="DQ40" s="681"/>
      <c r="DR40" s="681"/>
      <c r="DS40" s="681"/>
      <c r="DT40" s="681"/>
      <c r="DU40" s="681"/>
      <c r="DV40" s="682"/>
      <c r="DW40" s="683" t="s">
        <v>126</v>
      </c>
      <c r="DX40" s="701"/>
      <c r="DY40" s="701"/>
      <c r="DZ40" s="701"/>
      <c r="EA40" s="701"/>
      <c r="EB40" s="701"/>
      <c r="EC40" s="722"/>
    </row>
    <row r="41" spans="2:133" ht="11.25" customHeight="1" x14ac:dyDescent="0.2">
      <c r="B41" s="677" t="s">
        <v>346</v>
      </c>
      <c r="C41" s="678"/>
      <c r="D41" s="678"/>
      <c r="E41" s="678"/>
      <c r="F41" s="678"/>
      <c r="G41" s="678"/>
      <c r="H41" s="678"/>
      <c r="I41" s="678"/>
      <c r="J41" s="678"/>
      <c r="K41" s="678"/>
      <c r="L41" s="678"/>
      <c r="M41" s="678"/>
      <c r="N41" s="678"/>
      <c r="O41" s="678"/>
      <c r="P41" s="678"/>
      <c r="Q41" s="679"/>
      <c r="R41" s="680" t="s">
        <v>126</v>
      </c>
      <c r="S41" s="681"/>
      <c r="T41" s="681"/>
      <c r="U41" s="681"/>
      <c r="V41" s="681"/>
      <c r="W41" s="681"/>
      <c r="X41" s="681"/>
      <c r="Y41" s="682"/>
      <c r="Z41" s="713" t="s">
        <v>126</v>
      </c>
      <c r="AA41" s="713"/>
      <c r="AB41" s="713"/>
      <c r="AC41" s="713"/>
      <c r="AD41" s="714" t="s">
        <v>233</v>
      </c>
      <c r="AE41" s="714"/>
      <c r="AF41" s="714"/>
      <c r="AG41" s="714"/>
      <c r="AH41" s="714"/>
      <c r="AI41" s="714"/>
      <c r="AJ41" s="714"/>
      <c r="AK41" s="714"/>
      <c r="AL41" s="683" t="s">
        <v>126</v>
      </c>
      <c r="AM41" s="684"/>
      <c r="AN41" s="684"/>
      <c r="AO41" s="715"/>
      <c r="AQ41" s="723" t="s">
        <v>347</v>
      </c>
      <c r="AR41" s="724"/>
      <c r="AS41" s="724"/>
      <c r="AT41" s="724"/>
      <c r="AU41" s="724"/>
      <c r="AV41" s="724"/>
      <c r="AW41" s="724"/>
      <c r="AX41" s="724"/>
      <c r="AY41" s="725"/>
      <c r="AZ41" s="680">
        <v>343429</v>
      </c>
      <c r="BA41" s="681"/>
      <c r="BB41" s="681"/>
      <c r="BC41" s="681"/>
      <c r="BD41" s="699"/>
      <c r="BE41" s="699"/>
      <c r="BF41" s="726"/>
      <c r="BG41" s="728"/>
      <c r="BH41" s="729"/>
      <c r="BI41" s="729"/>
      <c r="BJ41" s="729"/>
      <c r="BK41" s="729"/>
      <c r="BL41" s="236"/>
      <c r="BM41" s="720" t="s">
        <v>348</v>
      </c>
      <c r="BN41" s="720"/>
      <c r="BO41" s="720"/>
      <c r="BP41" s="720"/>
      <c r="BQ41" s="720"/>
      <c r="BR41" s="720"/>
      <c r="BS41" s="720"/>
      <c r="BT41" s="720"/>
      <c r="BU41" s="721"/>
      <c r="BV41" s="680">
        <v>2</v>
      </c>
      <c r="BW41" s="681"/>
      <c r="BX41" s="681"/>
      <c r="BY41" s="681"/>
      <c r="BZ41" s="681"/>
      <c r="CA41" s="681"/>
      <c r="CB41" s="727"/>
      <c r="CD41" s="719" t="s">
        <v>349</v>
      </c>
      <c r="CE41" s="720"/>
      <c r="CF41" s="720"/>
      <c r="CG41" s="720"/>
      <c r="CH41" s="720"/>
      <c r="CI41" s="720"/>
      <c r="CJ41" s="720"/>
      <c r="CK41" s="720"/>
      <c r="CL41" s="720"/>
      <c r="CM41" s="720"/>
      <c r="CN41" s="720"/>
      <c r="CO41" s="720"/>
      <c r="CP41" s="720"/>
      <c r="CQ41" s="721"/>
      <c r="CR41" s="680" t="s">
        <v>233</v>
      </c>
      <c r="CS41" s="699"/>
      <c r="CT41" s="699"/>
      <c r="CU41" s="699"/>
      <c r="CV41" s="699"/>
      <c r="CW41" s="699"/>
      <c r="CX41" s="699"/>
      <c r="CY41" s="700"/>
      <c r="CZ41" s="683" t="s">
        <v>126</v>
      </c>
      <c r="DA41" s="701"/>
      <c r="DB41" s="701"/>
      <c r="DC41" s="702"/>
      <c r="DD41" s="686" t="s">
        <v>233</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2">
      <c r="B42" s="677" t="s">
        <v>350</v>
      </c>
      <c r="C42" s="678"/>
      <c r="D42" s="678"/>
      <c r="E42" s="678"/>
      <c r="F42" s="678"/>
      <c r="G42" s="678"/>
      <c r="H42" s="678"/>
      <c r="I42" s="678"/>
      <c r="J42" s="678"/>
      <c r="K42" s="678"/>
      <c r="L42" s="678"/>
      <c r="M42" s="678"/>
      <c r="N42" s="678"/>
      <c r="O42" s="678"/>
      <c r="P42" s="678"/>
      <c r="Q42" s="679"/>
      <c r="R42" s="680">
        <v>377672</v>
      </c>
      <c r="S42" s="681"/>
      <c r="T42" s="681"/>
      <c r="U42" s="681"/>
      <c r="V42" s="681"/>
      <c r="W42" s="681"/>
      <c r="X42" s="681"/>
      <c r="Y42" s="682"/>
      <c r="Z42" s="713">
        <v>1.7</v>
      </c>
      <c r="AA42" s="713"/>
      <c r="AB42" s="713"/>
      <c r="AC42" s="713"/>
      <c r="AD42" s="714" t="s">
        <v>233</v>
      </c>
      <c r="AE42" s="714"/>
      <c r="AF42" s="714"/>
      <c r="AG42" s="714"/>
      <c r="AH42" s="714"/>
      <c r="AI42" s="714"/>
      <c r="AJ42" s="714"/>
      <c r="AK42" s="714"/>
      <c r="AL42" s="683" t="s">
        <v>233</v>
      </c>
      <c r="AM42" s="684"/>
      <c r="AN42" s="684"/>
      <c r="AO42" s="715"/>
      <c r="AQ42" s="716" t="s">
        <v>351</v>
      </c>
      <c r="AR42" s="717"/>
      <c r="AS42" s="717"/>
      <c r="AT42" s="717"/>
      <c r="AU42" s="717"/>
      <c r="AV42" s="717"/>
      <c r="AW42" s="717"/>
      <c r="AX42" s="717"/>
      <c r="AY42" s="718"/>
      <c r="AZ42" s="664">
        <v>1136541</v>
      </c>
      <c r="BA42" s="703"/>
      <c r="BB42" s="703"/>
      <c r="BC42" s="703"/>
      <c r="BD42" s="665"/>
      <c r="BE42" s="665"/>
      <c r="BF42" s="709"/>
      <c r="BG42" s="730"/>
      <c r="BH42" s="731"/>
      <c r="BI42" s="731"/>
      <c r="BJ42" s="731"/>
      <c r="BK42" s="731"/>
      <c r="BL42" s="237"/>
      <c r="BM42" s="710" t="s">
        <v>352</v>
      </c>
      <c r="BN42" s="710"/>
      <c r="BO42" s="710"/>
      <c r="BP42" s="710"/>
      <c r="BQ42" s="710"/>
      <c r="BR42" s="710"/>
      <c r="BS42" s="710"/>
      <c r="BT42" s="710"/>
      <c r="BU42" s="711"/>
      <c r="BV42" s="664">
        <v>387</v>
      </c>
      <c r="BW42" s="703"/>
      <c r="BX42" s="703"/>
      <c r="BY42" s="703"/>
      <c r="BZ42" s="703"/>
      <c r="CA42" s="703"/>
      <c r="CB42" s="712"/>
      <c r="CD42" s="677" t="s">
        <v>353</v>
      </c>
      <c r="CE42" s="678"/>
      <c r="CF42" s="678"/>
      <c r="CG42" s="678"/>
      <c r="CH42" s="678"/>
      <c r="CI42" s="678"/>
      <c r="CJ42" s="678"/>
      <c r="CK42" s="678"/>
      <c r="CL42" s="678"/>
      <c r="CM42" s="678"/>
      <c r="CN42" s="678"/>
      <c r="CO42" s="678"/>
      <c r="CP42" s="678"/>
      <c r="CQ42" s="679"/>
      <c r="CR42" s="680">
        <v>2017190</v>
      </c>
      <c r="CS42" s="681"/>
      <c r="CT42" s="681"/>
      <c r="CU42" s="681"/>
      <c r="CV42" s="681"/>
      <c r="CW42" s="681"/>
      <c r="CX42" s="681"/>
      <c r="CY42" s="682"/>
      <c r="CZ42" s="683">
        <v>9.4</v>
      </c>
      <c r="DA42" s="684"/>
      <c r="DB42" s="684"/>
      <c r="DC42" s="685"/>
      <c r="DD42" s="686">
        <v>482378</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2">
      <c r="B43" s="661" t="s">
        <v>354</v>
      </c>
      <c r="C43" s="662"/>
      <c r="D43" s="662"/>
      <c r="E43" s="662"/>
      <c r="F43" s="662"/>
      <c r="G43" s="662"/>
      <c r="H43" s="662"/>
      <c r="I43" s="662"/>
      <c r="J43" s="662"/>
      <c r="K43" s="662"/>
      <c r="L43" s="662"/>
      <c r="M43" s="662"/>
      <c r="N43" s="662"/>
      <c r="O43" s="662"/>
      <c r="P43" s="662"/>
      <c r="Q43" s="663"/>
      <c r="R43" s="664">
        <v>22402518</v>
      </c>
      <c r="S43" s="703"/>
      <c r="T43" s="703"/>
      <c r="U43" s="703"/>
      <c r="V43" s="703"/>
      <c r="W43" s="703"/>
      <c r="X43" s="703"/>
      <c r="Y43" s="704"/>
      <c r="Z43" s="705">
        <v>100</v>
      </c>
      <c r="AA43" s="705"/>
      <c r="AB43" s="705"/>
      <c r="AC43" s="705"/>
      <c r="AD43" s="706">
        <v>8033511</v>
      </c>
      <c r="AE43" s="706"/>
      <c r="AF43" s="706"/>
      <c r="AG43" s="706"/>
      <c r="AH43" s="706"/>
      <c r="AI43" s="706"/>
      <c r="AJ43" s="706"/>
      <c r="AK43" s="706"/>
      <c r="AL43" s="667">
        <v>100</v>
      </c>
      <c r="AM43" s="707"/>
      <c r="AN43" s="707"/>
      <c r="AO43" s="708"/>
      <c r="BV43" s="238"/>
      <c r="BW43" s="238"/>
      <c r="BX43" s="238"/>
      <c r="BY43" s="238"/>
      <c r="BZ43" s="238"/>
      <c r="CA43" s="238"/>
      <c r="CB43" s="238"/>
      <c r="CD43" s="677" t="s">
        <v>355</v>
      </c>
      <c r="CE43" s="678"/>
      <c r="CF43" s="678"/>
      <c r="CG43" s="678"/>
      <c r="CH43" s="678"/>
      <c r="CI43" s="678"/>
      <c r="CJ43" s="678"/>
      <c r="CK43" s="678"/>
      <c r="CL43" s="678"/>
      <c r="CM43" s="678"/>
      <c r="CN43" s="678"/>
      <c r="CO43" s="678"/>
      <c r="CP43" s="678"/>
      <c r="CQ43" s="679"/>
      <c r="CR43" s="680">
        <v>81653</v>
      </c>
      <c r="CS43" s="699"/>
      <c r="CT43" s="699"/>
      <c r="CU43" s="699"/>
      <c r="CV43" s="699"/>
      <c r="CW43" s="699"/>
      <c r="CX43" s="699"/>
      <c r="CY43" s="700"/>
      <c r="CZ43" s="683">
        <v>0.4</v>
      </c>
      <c r="DA43" s="701"/>
      <c r="DB43" s="701"/>
      <c r="DC43" s="702"/>
      <c r="DD43" s="686">
        <v>46474</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303</v>
      </c>
      <c r="CE44" s="694"/>
      <c r="CF44" s="677" t="s">
        <v>356</v>
      </c>
      <c r="CG44" s="678"/>
      <c r="CH44" s="678"/>
      <c r="CI44" s="678"/>
      <c r="CJ44" s="678"/>
      <c r="CK44" s="678"/>
      <c r="CL44" s="678"/>
      <c r="CM44" s="678"/>
      <c r="CN44" s="678"/>
      <c r="CO44" s="678"/>
      <c r="CP44" s="678"/>
      <c r="CQ44" s="679"/>
      <c r="CR44" s="680">
        <v>2017190</v>
      </c>
      <c r="CS44" s="681"/>
      <c r="CT44" s="681"/>
      <c r="CU44" s="681"/>
      <c r="CV44" s="681"/>
      <c r="CW44" s="681"/>
      <c r="CX44" s="681"/>
      <c r="CY44" s="682"/>
      <c r="CZ44" s="683">
        <v>9.4</v>
      </c>
      <c r="DA44" s="684"/>
      <c r="DB44" s="684"/>
      <c r="DC44" s="685"/>
      <c r="DD44" s="686">
        <v>482378</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2">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358</v>
      </c>
      <c r="CG45" s="678"/>
      <c r="CH45" s="678"/>
      <c r="CI45" s="678"/>
      <c r="CJ45" s="678"/>
      <c r="CK45" s="678"/>
      <c r="CL45" s="678"/>
      <c r="CM45" s="678"/>
      <c r="CN45" s="678"/>
      <c r="CO45" s="678"/>
      <c r="CP45" s="678"/>
      <c r="CQ45" s="679"/>
      <c r="CR45" s="680">
        <v>685312</v>
      </c>
      <c r="CS45" s="699"/>
      <c r="CT45" s="699"/>
      <c r="CU45" s="699"/>
      <c r="CV45" s="699"/>
      <c r="CW45" s="699"/>
      <c r="CX45" s="699"/>
      <c r="CY45" s="700"/>
      <c r="CZ45" s="683">
        <v>3.2</v>
      </c>
      <c r="DA45" s="701"/>
      <c r="DB45" s="701"/>
      <c r="DC45" s="702"/>
      <c r="DD45" s="686">
        <v>9370</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2">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360</v>
      </c>
      <c r="CG46" s="678"/>
      <c r="CH46" s="678"/>
      <c r="CI46" s="678"/>
      <c r="CJ46" s="678"/>
      <c r="CK46" s="678"/>
      <c r="CL46" s="678"/>
      <c r="CM46" s="678"/>
      <c r="CN46" s="678"/>
      <c r="CO46" s="678"/>
      <c r="CP46" s="678"/>
      <c r="CQ46" s="679"/>
      <c r="CR46" s="680">
        <v>1324311</v>
      </c>
      <c r="CS46" s="681"/>
      <c r="CT46" s="681"/>
      <c r="CU46" s="681"/>
      <c r="CV46" s="681"/>
      <c r="CW46" s="681"/>
      <c r="CX46" s="681"/>
      <c r="CY46" s="682"/>
      <c r="CZ46" s="683">
        <v>6.2</v>
      </c>
      <c r="DA46" s="684"/>
      <c r="DB46" s="684"/>
      <c r="DC46" s="685"/>
      <c r="DD46" s="686">
        <v>472563</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2">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362</v>
      </c>
      <c r="CG47" s="678"/>
      <c r="CH47" s="678"/>
      <c r="CI47" s="678"/>
      <c r="CJ47" s="678"/>
      <c r="CK47" s="678"/>
      <c r="CL47" s="678"/>
      <c r="CM47" s="678"/>
      <c r="CN47" s="678"/>
      <c r="CO47" s="678"/>
      <c r="CP47" s="678"/>
      <c r="CQ47" s="679"/>
      <c r="CR47" s="680" t="s">
        <v>233</v>
      </c>
      <c r="CS47" s="699"/>
      <c r="CT47" s="699"/>
      <c r="CU47" s="699"/>
      <c r="CV47" s="699"/>
      <c r="CW47" s="699"/>
      <c r="CX47" s="699"/>
      <c r="CY47" s="700"/>
      <c r="CZ47" s="683" t="s">
        <v>171</v>
      </c>
      <c r="DA47" s="701"/>
      <c r="DB47" s="701"/>
      <c r="DC47" s="702"/>
      <c r="DD47" s="686" t="s">
        <v>126</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ht="11"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363</v>
      </c>
      <c r="CG48" s="678"/>
      <c r="CH48" s="678"/>
      <c r="CI48" s="678"/>
      <c r="CJ48" s="678"/>
      <c r="CK48" s="678"/>
      <c r="CL48" s="678"/>
      <c r="CM48" s="678"/>
      <c r="CN48" s="678"/>
      <c r="CO48" s="678"/>
      <c r="CP48" s="678"/>
      <c r="CQ48" s="679"/>
      <c r="CR48" s="680" t="s">
        <v>233</v>
      </c>
      <c r="CS48" s="681"/>
      <c r="CT48" s="681"/>
      <c r="CU48" s="681"/>
      <c r="CV48" s="681"/>
      <c r="CW48" s="681"/>
      <c r="CX48" s="681"/>
      <c r="CY48" s="682"/>
      <c r="CZ48" s="683" t="s">
        <v>171</v>
      </c>
      <c r="DA48" s="684"/>
      <c r="DB48" s="684"/>
      <c r="DC48" s="685"/>
      <c r="DD48" s="686" t="s">
        <v>126</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364</v>
      </c>
      <c r="CE49" s="662"/>
      <c r="CF49" s="662"/>
      <c r="CG49" s="662"/>
      <c r="CH49" s="662"/>
      <c r="CI49" s="662"/>
      <c r="CJ49" s="662"/>
      <c r="CK49" s="662"/>
      <c r="CL49" s="662"/>
      <c r="CM49" s="662"/>
      <c r="CN49" s="662"/>
      <c r="CO49" s="662"/>
      <c r="CP49" s="662"/>
      <c r="CQ49" s="663"/>
      <c r="CR49" s="664">
        <v>21513497</v>
      </c>
      <c r="CS49" s="665"/>
      <c r="CT49" s="665"/>
      <c r="CU49" s="665"/>
      <c r="CV49" s="665"/>
      <c r="CW49" s="665"/>
      <c r="CX49" s="665"/>
      <c r="CY49" s="666"/>
      <c r="CZ49" s="667">
        <v>100</v>
      </c>
      <c r="DA49" s="668"/>
      <c r="DB49" s="668"/>
      <c r="DC49" s="669"/>
      <c r="DD49" s="670">
        <v>9516108</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lx7T4G0cNjna1Nrwy3X0P/G+RPsCQBF8odWzzeM6phEEXteaD4VYBeSbxsUhG/zCJ7m+pwVNVGZLeIc1GWLcQA==" saltValue="owJEoUjtGTQwoiFxWZkFQ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28" zoomScale="70" zoomScaleNormal="25" zoomScaleSheetLayoutView="70" workbookViewId="0"/>
  </sheetViews>
  <sheetFormatPr defaultColWidth="0" defaultRowHeight="13" zeroHeight="1" x14ac:dyDescent="0.2"/>
  <cols>
    <col min="1" max="130" width="2.7265625" style="291" customWidth="1"/>
    <col min="131" max="131" width="1.63281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366</v>
      </c>
      <c r="DK2" s="1206"/>
      <c r="DL2" s="1206"/>
      <c r="DM2" s="1206"/>
      <c r="DN2" s="1206"/>
      <c r="DO2" s="1207"/>
      <c r="DP2" s="251"/>
      <c r="DQ2" s="1205" t="s">
        <v>367</v>
      </c>
      <c r="DR2" s="1206"/>
      <c r="DS2" s="1206"/>
      <c r="DT2" s="1206"/>
      <c r="DU2" s="1206"/>
      <c r="DV2" s="1206"/>
      <c r="DW2" s="1206"/>
      <c r="DX2" s="1206"/>
      <c r="DY2" s="1206"/>
      <c r="DZ2" s="1207"/>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1158" t="s">
        <v>368</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1090" t="s">
        <v>370</v>
      </c>
      <c r="B5" s="1091"/>
      <c r="C5" s="1091"/>
      <c r="D5" s="1091"/>
      <c r="E5" s="1091"/>
      <c r="F5" s="1091"/>
      <c r="G5" s="1091"/>
      <c r="H5" s="1091"/>
      <c r="I5" s="1091"/>
      <c r="J5" s="1091"/>
      <c r="K5" s="1091"/>
      <c r="L5" s="1091"/>
      <c r="M5" s="1091"/>
      <c r="N5" s="1091"/>
      <c r="O5" s="1091"/>
      <c r="P5" s="1092"/>
      <c r="Q5" s="1096" t="s">
        <v>371</v>
      </c>
      <c r="R5" s="1097"/>
      <c r="S5" s="1097"/>
      <c r="T5" s="1097"/>
      <c r="U5" s="1098"/>
      <c r="V5" s="1096" t="s">
        <v>372</v>
      </c>
      <c r="W5" s="1097"/>
      <c r="X5" s="1097"/>
      <c r="Y5" s="1097"/>
      <c r="Z5" s="1098"/>
      <c r="AA5" s="1096" t="s">
        <v>373</v>
      </c>
      <c r="AB5" s="1097"/>
      <c r="AC5" s="1097"/>
      <c r="AD5" s="1097"/>
      <c r="AE5" s="1097"/>
      <c r="AF5" s="1208" t="s">
        <v>374</v>
      </c>
      <c r="AG5" s="1097"/>
      <c r="AH5" s="1097"/>
      <c r="AI5" s="1097"/>
      <c r="AJ5" s="1112"/>
      <c r="AK5" s="1097" t="s">
        <v>375</v>
      </c>
      <c r="AL5" s="1097"/>
      <c r="AM5" s="1097"/>
      <c r="AN5" s="1097"/>
      <c r="AO5" s="1098"/>
      <c r="AP5" s="1096" t="s">
        <v>376</v>
      </c>
      <c r="AQ5" s="1097"/>
      <c r="AR5" s="1097"/>
      <c r="AS5" s="1097"/>
      <c r="AT5" s="1098"/>
      <c r="AU5" s="1096" t="s">
        <v>377</v>
      </c>
      <c r="AV5" s="1097"/>
      <c r="AW5" s="1097"/>
      <c r="AX5" s="1097"/>
      <c r="AY5" s="1112"/>
      <c r="AZ5" s="258"/>
      <c r="BA5" s="258"/>
      <c r="BB5" s="258"/>
      <c r="BC5" s="258"/>
      <c r="BD5" s="258"/>
      <c r="BE5" s="259"/>
      <c r="BF5" s="259"/>
      <c r="BG5" s="259"/>
      <c r="BH5" s="259"/>
      <c r="BI5" s="259"/>
      <c r="BJ5" s="259"/>
      <c r="BK5" s="259"/>
      <c r="BL5" s="259"/>
      <c r="BM5" s="259"/>
      <c r="BN5" s="259"/>
      <c r="BO5" s="259"/>
      <c r="BP5" s="259"/>
      <c r="BQ5" s="1090" t="s">
        <v>378</v>
      </c>
      <c r="BR5" s="1091"/>
      <c r="BS5" s="1091"/>
      <c r="BT5" s="1091"/>
      <c r="BU5" s="1091"/>
      <c r="BV5" s="1091"/>
      <c r="BW5" s="1091"/>
      <c r="BX5" s="1091"/>
      <c r="BY5" s="1091"/>
      <c r="BZ5" s="1091"/>
      <c r="CA5" s="1091"/>
      <c r="CB5" s="1091"/>
      <c r="CC5" s="1091"/>
      <c r="CD5" s="1091"/>
      <c r="CE5" s="1091"/>
      <c r="CF5" s="1091"/>
      <c r="CG5" s="1092"/>
      <c r="CH5" s="1096" t="s">
        <v>379</v>
      </c>
      <c r="CI5" s="1097"/>
      <c r="CJ5" s="1097"/>
      <c r="CK5" s="1097"/>
      <c r="CL5" s="1098"/>
      <c r="CM5" s="1096" t="s">
        <v>380</v>
      </c>
      <c r="CN5" s="1097"/>
      <c r="CO5" s="1097"/>
      <c r="CP5" s="1097"/>
      <c r="CQ5" s="1098"/>
      <c r="CR5" s="1096" t="s">
        <v>381</v>
      </c>
      <c r="CS5" s="1097"/>
      <c r="CT5" s="1097"/>
      <c r="CU5" s="1097"/>
      <c r="CV5" s="1098"/>
      <c r="CW5" s="1096" t="s">
        <v>382</v>
      </c>
      <c r="CX5" s="1097"/>
      <c r="CY5" s="1097"/>
      <c r="CZ5" s="1097"/>
      <c r="DA5" s="1098"/>
      <c r="DB5" s="1096" t="s">
        <v>383</v>
      </c>
      <c r="DC5" s="1097"/>
      <c r="DD5" s="1097"/>
      <c r="DE5" s="1097"/>
      <c r="DF5" s="1098"/>
      <c r="DG5" s="1193" t="s">
        <v>384</v>
      </c>
      <c r="DH5" s="1194"/>
      <c r="DI5" s="1194"/>
      <c r="DJ5" s="1194"/>
      <c r="DK5" s="1195"/>
      <c r="DL5" s="1193" t="s">
        <v>385</v>
      </c>
      <c r="DM5" s="1194"/>
      <c r="DN5" s="1194"/>
      <c r="DO5" s="1194"/>
      <c r="DP5" s="1195"/>
      <c r="DQ5" s="1096" t="s">
        <v>386</v>
      </c>
      <c r="DR5" s="1097"/>
      <c r="DS5" s="1097"/>
      <c r="DT5" s="1097"/>
      <c r="DU5" s="1098"/>
      <c r="DV5" s="1096" t="s">
        <v>377</v>
      </c>
      <c r="DW5" s="1097"/>
      <c r="DX5" s="1097"/>
      <c r="DY5" s="1097"/>
      <c r="DZ5" s="1112"/>
      <c r="EA5" s="256"/>
    </row>
    <row r="6" spans="1:131" s="257" customFormat="1" ht="26.25" customHeight="1" thickBot="1" x14ac:dyDescent="0.25">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2">
      <c r="A7" s="260">
        <v>1</v>
      </c>
      <c r="B7" s="1145" t="s">
        <v>387</v>
      </c>
      <c r="C7" s="1146"/>
      <c r="D7" s="1146"/>
      <c r="E7" s="1146"/>
      <c r="F7" s="1146"/>
      <c r="G7" s="1146"/>
      <c r="H7" s="1146"/>
      <c r="I7" s="1146"/>
      <c r="J7" s="1146"/>
      <c r="K7" s="1146"/>
      <c r="L7" s="1146"/>
      <c r="M7" s="1146"/>
      <c r="N7" s="1146"/>
      <c r="O7" s="1146"/>
      <c r="P7" s="1147"/>
      <c r="Q7" s="1199">
        <v>22416</v>
      </c>
      <c r="R7" s="1200"/>
      <c r="S7" s="1200"/>
      <c r="T7" s="1200"/>
      <c r="U7" s="1200"/>
      <c r="V7" s="1200">
        <v>21528</v>
      </c>
      <c r="W7" s="1200"/>
      <c r="X7" s="1200"/>
      <c r="Y7" s="1200"/>
      <c r="Z7" s="1200"/>
      <c r="AA7" s="1200">
        <v>888</v>
      </c>
      <c r="AB7" s="1200"/>
      <c r="AC7" s="1200"/>
      <c r="AD7" s="1200"/>
      <c r="AE7" s="1201"/>
      <c r="AF7" s="1202">
        <v>139</v>
      </c>
      <c r="AG7" s="1203"/>
      <c r="AH7" s="1203"/>
      <c r="AI7" s="1203"/>
      <c r="AJ7" s="1204"/>
      <c r="AK7" s="1186">
        <v>399</v>
      </c>
      <c r="AL7" s="1187"/>
      <c r="AM7" s="1187"/>
      <c r="AN7" s="1187"/>
      <c r="AO7" s="1187"/>
      <c r="AP7" s="1187">
        <v>12338</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590</v>
      </c>
      <c r="BT7" s="1191"/>
      <c r="BU7" s="1191"/>
      <c r="BV7" s="1191"/>
      <c r="BW7" s="1191"/>
      <c r="BX7" s="1191"/>
      <c r="BY7" s="1191"/>
      <c r="BZ7" s="1191"/>
      <c r="CA7" s="1191"/>
      <c r="CB7" s="1191"/>
      <c r="CC7" s="1191"/>
      <c r="CD7" s="1191"/>
      <c r="CE7" s="1191"/>
      <c r="CF7" s="1191"/>
      <c r="CG7" s="1192"/>
      <c r="CH7" s="1183">
        <v>25</v>
      </c>
      <c r="CI7" s="1184"/>
      <c r="CJ7" s="1184"/>
      <c r="CK7" s="1184"/>
      <c r="CL7" s="1185"/>
      <c r="CM7" s="1183">
        <v>489</v>
      </c>
      <c r="CN7" s="1184"/>
      <c r="CO7" s="1184"/>
      <c r="CP7" s="1184"/>
      <c r="CQ7" s="1185"/>
      <c r="CR7" s="1183">
        <v>3</v>
      </c>
      <c r="CS7" s="1184"/>
      <c r="CT7" s="1184"/>
      <c r="CU7" s="1184"/>
      <c r="CV7" s="1185"/>
      <c r="CW7" s="1183" t="s">
        <v>585</v>
      </c>
      <c r="CX7" s="1184"/>
      <c r="CY7" s="1184"/>
      <c r="CZ7" s="1184"/>
      <c r="DA7" s="1185"/>
      <c r="DB7" s="1183">
        <v>3390</v>
      </c>
      <c r="DC7" s="1184"/>
      <c r="DD7" s="1184"/>
      <c r="DE7" s="1184"/>
      <c r="DF7" s="1185"/>
      <c r="DG7" s="1183" t="s">
        <v>585</v>
      </c>
      <c r="DH7" s="1184"/>
      <c r="DI7" s="1184"/>
      <c r="DJ7" s="1184"/>
      <c r="DK7" s="1185"/>
      <c r="DL7" s="1183" t="s">
        <v>585</v>
      </c>
      <c r="DM7" s="1184"/>
      <c r="DN7" s="1184"/>
      <c r="DO7" s="1184"/>
      <c r="DP7" s="1185"/>
      <c r="DQ7" s="1183">
        <v>1648</v>
      </c>
      <c r="DR7" s="1184"/>
      <c r="DS7" s="1184"/>
      <c r="DT7" s="1184"/>
      <c r="DU7" s="1185"/>
      <c r="DV7" s="1210"/>
      <c r="DW7" s="1211"/>
      <c r="DX7" s="1211"/>
      <c r="DY7" s="1211"/>
      <c r="DZ7" s="1212"/>
      <c r="EA7" s="256"/>
    </row>
    <row r="8" spans="1:131" s="257" customFormat="1" ht="26.25" customHeight="1" x14ac:dyDescent="0.2">
      <c r="A8" s="263">
        <v>2</v>
      </c>
      <c r="B8" s="1132" t="s">
        <v>388</v>
      </c>
      <c r="C8" s="1133"/>
      <c r="D8" s="1133"/>
      <c r="E8" s="1133"/>
      <c r="F8" s="1133"/>
      <c r="G8" s="1133"/>
      <c r="H8" s="1133"/>
      <c r="I8" s="1133"/>
      <c r="J8" s="1133"/>
      <c r="K8" s="1133"/>
      <c r="L8" s="1133"/>
      <c r="M8" s="1133"/>
      <c r="N8" s="1133"/>
      <c r="O8" s="1133"/>
      <c r="P8" s="1134"/>
      <c r="Q8" s="1138">
        <v>1</v>
      </c>
      <c r="R8" s="1139"/>
      <c r="S8" s="1139"/>
      <c r="T8" s="1139"/>
      <c r="U8" s="1139"/>
      <c r="V8" s="1139">
        <v>0</v>
      </c>
      <c r="W8" s="1139"/>
      <c r="X8" s="1139"/>
      <c r="Y8" s="1139"/>
      <c r="Z8" s="1139"/>
      <c r="AA8" s="1139">
        <v>1</v>
      </c>
      <c r="AB8" s="1139"/>
      <c r="AC8" s="1139"/>
      <c r="AD8" s="1139"/>
      <c r="AE8" s="1140"/>
      <c r="AF8" s="1114">
        <v>1</v>
      </c>
      <c r="AG8" s="1115"/>
      <c r="AH8" s="1115"/>
      <c r="AI8" s="1115"/>
      <c r="AJ8" s="1116"/>
      <c r="AK8" s="1181">
        <v>6</v>
      </c>
      <c r="AL8" s="1182"/>
      <c r="AM8" s="1182"/>
      <c r="AN8" s="1182"/>
      <c r="AO8" s="1182"/>
      <c r="AP8" s="1182">
        <v>0</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591</v>
      </c>
      <c r="BT8" s="1110"/>
      <c r="BU8" s="1110"/>
      <c r="BV8" s="1110"/>
      <c r="BW8" s="1110"/>
      <c r="BX8" s="1110"/>
      <c r="BY8" s="1110"/>
      <c r="BZ8" s="1110"/>
      <c r="CA8" s="1110"/>
      <c r="CB8" s="1110"/>
      <c r="CC8" s="1110"/>
      <c r="CD8" s="1110"/>
      <c r="CE8" s="1110"/>
      <c r="CF8" s="1110"/>
      <c r="CG8" s="1111"/>
      <c r="CH8" s="1084">
        <v>1</v>
      </c>
      <c r="CI8" s="1085"/>
      <c r="CJ8" s="1085"/>
      <c r="CK8" s="1085"/>
      <c r="CL8" s="1086"/>
      <c r="CM8" s="1084">
        <v>5</v>
      </c>
      <c r="CN8" s="1085"/>
      <c r="CO8" s="1085"/>
      <c r="CP8" s="1085"/>
      <c r="CQ8" s="1086"/>
      <c r="CR8" s="1084">
        <v>2</v>
      </c>
      <c r="CS8" s="1085"/>
      <c r="CT8" s="1085"/>
      <c r="CU8" s="1085"/>
      <c r="CV8" s="1086"/>
      <c r="CW8" s="1084" t="s">
        <v>585</v>
      </c>
      <c r="CX8" s="1085"/>
      <c r="CY8" s="1085"/>
      <c r="CZ8" s="1085"/>
      <c r="DA8" s="1086"/>
      <c r="DB8" s="1084" t="s">
        <v>585</v>
      </c>
      <c r="DC8" s="1085"/>
      <c r="DD8" s="1085"/>
      <c r="DE8" s="1085"/>
      <c r="DF8" s="1086"/>
      <c r="DG8" s="1084" t="s">
        <v>585</v>
      </c>
      <c r="DH8" s="1085"/>
      <c r="DI8" s="1085"/>
      <c r="DJ8" s="1085"/>
      <c r="DK8" s="1086"/>
      <c r="DL8" s="1084" t="s">
        <v>585</v>
      </c>
      <c r="DM8" s="1085"/>
      <c r="DN8" s="1085"/>
      <c r="DO8" s="1085"/>
      <c r="DP8" s="1086"/>
      <c r="DQ8" s="1084" t="s">
        <v>585</v>
      </c>
      <c r="DR8" s="1085"/>
      <c r="DS8" s="1085"/>
      <c r="DT8" s="1085"/>
      <c r="DU8" s="1086"/>
      <c r="DV8" s="1087"/>
      <c r="DW8" s="1088"/>
      <c r="DX8" s="1088"/>
      <c r="DY8" s="1088"/>
      <c r="DZ8" s="1089"/>
      <c r="EA8" s="256"/>
    </row>
    <row r="9" spans="1:131" s="257" customFormat="1" ht="26.25" customHeight="1" x14ac:dyDescent="0.2">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t="s">
        <v>592</v>
      </c>
      <c r="BT9" s="1110"/>
      <c r="BU9" s="1110"/>
      <c r="BV9" s="1110"/>
      <c r="BW9" s="1110"/>
      <c r="BX9" s="1110"/>
      <c r="BY9" s="1110"/>
      <c r="BZ9" s="1110"/>
      <c r="CA9" s="1110"/>
      <c r="CB9" s="1110"/>
      <c r="CC9" s="1110"/>
      <c r="CD9" s="1110"/>
      <c r="CE9" s="1110"/>
      <c r="CF9" s="1110"/>
      <c r="CG9" s="1111"/>
      <c r="CH9" s="1084">
        <v>-1</v>
      </c>
      <c r="CI9" s="1085"/>
      <c r="CJ9" s="1085"/>
      <c r="CK9" s="1085"/>
      <c r="CL9" s="1086"/>
      <c r="CM9" s="1084">
        <v>27</v>
      </c>
      <c r="CN9" s="1085"/>
      <c r="CO9" s="1085"/>
      <c r="CP9" s="1085"/>
      <c r="CQ9" s="1086"/>
      <c r="CR9" s="1084">
        <v>3</v>
      </c>
      <c r="CS9" s="1085"/>
      <c r="CT9" s="1085"/>
      <c r="CU9" s="1085"/>
      <c r="CV9" s="1086"/>
      <c r="CW9" s="1084" t="s">
        <v>585</v>
      </c>
      <c r="CX9" s="1085"/>
      <c r="CY9" s="1085"/>
      <c r="CZ9" s="1085"/>
      <c r="DA9" s="1086"/>
      <c r="DB9" s="1084" t="s">
        <v>585</v>
      </c>
      <c r="DC9" s="1085"/>
      <c r="DD9" s="1085"/>
      <c r="DE9" s="1085"/>
      <c r="DF9" s="1086"/>
      <c r="DG9" s="1084" t="s">
        <v>585</v>
      </c>
      <c r="DH9" s="1085"/>
      <c r="DI9" s="1085"/>
      <c r="DJ9" s="1085"/>
      <c r="DK9" s="1086"/>
      <c r="DL9" s="1084" t="s">
        <v>585</v>
      </c>
      <c r="DM9" s="1085"/>
      <c r="DN9" s="1085"/>
      <c r="DO9" s="1085"/>
      <c r="DP9" s="1086"/>
      <c r="DQ9" s="1084" t="s">
        <v>585</v>
      </c>
      <c r="DR9" s="1085"/>
      <c r="DS9" s="1085"/>
      <c r="DT9" s="1085"/>
      <c r="DU9" s="1086"/>
      <c r="DV9" s="1087"/>
      <c r="DW9" s="1088"/>
      <c r="DX9" s="1088"/>
      <c r="DY9" s="1088"/>
      <c r="DZ9" s="1089"/>
      <c r="EA9" s="256"/>
    </row>
    <row r="10" spans="1:131" s="257" customFormat="1" ht="26.25" customHeight="1" x14ac:dyDescent="0.2">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t="s">
        <v>593</v>
      </c>
      <c r="BT10" s="1110"/>
      <c r="BU10" s="1110"/>
      <c r="BV10" s="1110"/>
      <c r="BW10" s="1110"/>
      <c r="BX10" s="1110"/>
      <c r="BY10" s="1110"/>
      <c r="BZ10" s="1110"/>
      <c r="CA10" s="1110"/>
      <c r="CB10" s="1110"/>
      <c r="CC10" s="1110"/>
      <c r="CD10" s="1110"/>
      <c r="CE10" s="1110"/>
      <c r="CF10" s="1110"/>
      <c r="CG10" s="1111"/>
      <c r="CH10" s="1084">
        <v>701</v>
      </c>
      <c r="CI10" s="1085"/>
      <c r="CJ10" s="1085"/>
      <c r="CK10" s="1085"/>
      <c r="CL10" s="1086"/>
      <c r="CM10" s="1084">
        <v>15154</v>
      </c>
      <c r="CN10" s="1085"/>
      <c r="CO10" s="1085"/>
      <c r="CP10" s="1085"/>
      <c r="CQ10" s="1086"/>
      <c r="CR10" s="1084">
        <v>34</v>
      </c>
      <c r="CS10" s="1085"/>
      <c r="CT10" s="1085"/>
      <c r="CU10" s="1085"/>
      <c r="CV10" s="1086"/>
      <c r="CW10" s="1084" t="s">
        <v>585</v>
      </c>
      <c r="CX10" s="1085"/>
      <c r="CY10" s="1085"/>
      <c r="CZ10" s="1085"/>
      <c r="DA10" s="1086"/>
      <c r="DB10" s="1084" t="s">
        <v>585</v>
      </c>
      <c r="DC10" s="1085"/>
      <c r="DD10" s="1085"/>
      <c r="DE10" s="1085"/>
      <c r="DF10" s="1086"/>
      <c r="DG10" s="1084" t="s">
        <v>585</v>
      </c>
      <c r="DH10" s="1085"/>
      <c r="DI10" s="1085"/>
      <c r="DJ10" s="1085"/>
      <c r="DK10" s="1086"/>
      <c r="DL10" s="1084">
        <v>18</v>
      </c>
      <c r="DM10" s="1085"/>
      <c r="DN10" s="1085"/>
      <c r="DO10" s="1085"/>
      <c r="DP10" s="1086"/>
      <c r="DQ10" s="1084" t="s">
        <v>585</v>
      </c>
      <c r="DR10" s="1085"/>
      <c r="DS10" s="1085"/>
      <c r="DT10" s="1085"/>
      <c r="DU10" s="1086"/>
      <c r="DV10" s="1087"/>
      <c r="DW10" s="1088"/>
      <c r="DX10" s="1088"/>
      <c r="DY10" s="1088"/>
      <c r="DZ10" s="1089"/>
      <c r="EA10" s="256"/>
    </row>
    <row r="11" spans="1:131" s="257" customFormat="1" ht="26.25" customHeight="1" x14ac:dyDescent="0.2">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2">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2">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2">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2">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2">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2">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2">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2">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2">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5">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2">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389</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5">
      <c r="A23" s="266" t="s">
        <v>390</v>
      </c>
      <c r="B23" s="1039" t="s">
        <v>391</v>
      </c>
      <c r="C23" s="1040"/>
      <c r="D23" s="1040"/>
      <c r="E23" s="1040"/>
      <c r="F23" s="1040"/>
      <c r="G23" s="1040"/>
      <c r="H23" s="1040"/>
      <c r="I23" s="1040"/>
      <c r="J23" s="1040"/>
      <c r="K23" s="1040"/>
      <c r="L23" s="1040"/>
      <c r="M23" s="1040"/>
      <c r="N23" s="1040"/>
      <c r="O23" s="1040"/>
      <c r="P23" s="1041"/>
      <c r="Q23" s="1163">
        <v>22417</v>
      </c>
      <c r="R23" s="1164"/>
      <c r="S23" s="1164"/>
      <c r="T23" s="1164"/>
      <c r="U23" s="1164"/>
      <c r="V23" s="1164">
        <v>21528</v>
      </c>
      <c r="W23" s="1164"/>
      <c r="X23" s="1164"/>
      <c r="Y23" s="1164"/>
      <c r="Z23" s="1164"/>
      <c r="AA23" s="1164">
        <v>889</v>
      </c>
      <c r="AB23" s="1164"/>
      <c r="AC23" s="1164"/>
      <c r="AD23" s="1164"/>
      <c r="AE23" s="1165"/>
      <c r="AF23" s="1166">
        <v>140</v>
      </c>
      <c r="AG23" s="1164"/>
      <c r="AH23" s="1164"/>
      <c r="AI23" s="1164"/>
      <c r="AJ23" s="1167"/>
      <c r="AK23" s="1168"/>
      <c r="AL23" s="1169"/>
      <c r="AM23" s="1169"/>
      <c r="AN23" s="1169"/>
      <c r="AO23" s="1169"/>
      <c r="AP23" s="1164">
        <v>12338</v>
      </c>
      <c r="AQ23" s="1164"/>
      <c r="AR23" s="1164"/>
      <c r="AS23" s="1164"/>
      <c r="AT23" s="1164"/>
      <c r="AU23" s="1170"/>
      <c r="AV23" s="1170"/>
      <c r="AW23" s="1170"/>
      <c r="AX23" s="1170"/>
      <c r="AY23" s="1171"/>
      <c r="AZ23" s="1160" t="s">
        <v>126</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2">
      <c r="A24" s="1159" t="s">
        <v>392</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5">
      <c r="A25" s="1158" t="s">
        <v>393</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2">
      <c r="A26" s="1090" t="s">
        <v>370</v>
      </c>
      <c r="B26" s="1091"/>
      <c r="C26" s="1091"/>
      <c r="D26" s="1091"/>
      <c r="E26" s="1091"/>
      <c r="F26" s="1091"/>
      <c r="G26" s="1091"/>
      <c r="H26" s="1091"/>
      <c r="I26" s="1091"/>
      <c r="J26" s="1091"/>
      <c r="K26" s="1091"/>
      <c r="L26" s="1091"/>
      <c r="M26" s="1091"/>
      <c r="N26" s="1091"/>
      <c r="O26" s="1091"/>
      <c r="P26" s="1092"/>
      <c r="Q26" s="1096" t="s">
        <v>394</v>
      </c>
      <c r="R26" s="1097"/>
      <c r="S26" s="1097"/>
      <c r="T26" s="1097"/>
      <c r="U26" s="1098"/>
      <c r="V26" s="1096" t="s">
        <v>395</v>
      </c>
      <c r="W26" s="1097"/>
      <c r="X26" s="1097"/>
      <c r="Y26" s="1097"/>
      <c r="Z26" s="1098"/>
      <c r="AA26" s="1096" t="s">
        <v>396</v>
      </c>
      <c r="AB26" s="1097"/>
      <c r="AC26" s="1097"/>
      <c r="AD26" s="1097"/>
      <c r="AE26" s="1097"/>
      <c r="AF26" s="1154" t="s">
        <v>397</v>
      </c>
      <c r="AG26" s="1103"/>
      <c r="AH26" s="1103"/>
      <c r="AI26" s="1103"/>
      <c r="AJ26" s="1155"/>
      <c r="AK26" s="1097" t="s">
        <v>398</v>
      </c>
      <c r="AL26" s="1097"/>
      <c r="AM26" s="1097"/>
      <c r="AN26" s="1097"/>
      <c r="AO26" s="1098"/>
      <c r="AP26" s="1096" t="s">
        <v>399</v>
      </c>
      <c r="AQ26" s="1097"/>
      <c r="AR26" s="1097"/>
      <c r="AS26" s="1097"/>
      <c r="AT26" s="1098"/>
      <c r="AU26" s="1096" t="s">
        <v>400</v>
      </c>
      <c r="AV26" s="1097"/>
      <c r="AW26" s="1097"/>
      <c r="AX26" s="1097"/>
      <c r="AY26" s="1098"/>
      <c r="AZ26" s="1096" t="s">
        <v>401</v>
      </c>
      <c r="BA26" s="1097"/>
      <c r="BB26" s="1097"/>
      <c r="BC26" s="1097"/>
      <c r="BD26" s="1098"/>
      <c r="BE26" s="1096" t="s">
        <v>377</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5">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2">
      <c r="A28" s="268">
        <v>1</v>
      </c>
      <c r="B28" s="1145" t="s">
        <v>402</v>
      </c>
      <c r="C28" s="1146"/>
      <c r="D28" s="1146"/>
      <c r="E28" s="1146"/>
      <c r="F28" s="1146"/>
      <c r="G28" s="1146"/>
      <c r="H28" s="1146"/>
      <c r="I28" s="1146"/>
      <c r="J28" s="1146"/>
      <c r="K28" s="1146"/>
      <c r="L28" s="1146"/>
      <c r="M28" s="1146"/>
      <c r="N28" s="1146"/>
      <c r="O28" s="1146"/>
      <c r="P28" s="1147"/>
      <c r="Q28" s="1148">
        <v>3394</v>
      </c>
      <c r="R28" s="1149"/>
      <c r="S28" s="1149"/>
      <c r="T28" s="1149"/>
      <c r="U28" s="1149"/>
      <c r="V28" s="1149">
        <v>3378</v>
      </c>
      <c r="W28" s="1149"/>
      <c r="X28" s="1149"/>
      <c r="Y28" s="1149"/>
      <c r="Z28" s="1149"/>
      <c r="AA28" s="1149">
        <v>16</v>
      </c>
      <c r="AB28" s="1149"/>
      <c r="AC28" s="1149"/>
      <c r="AD28" s="1149"/>
      <c r="AE28" s="1150"/>
      <c r="AF28" s="1151">
        <v>16</v>
      </c>
      <c r="AG28" s="1149"/>
      <c r="AH28" s="1149"/>
      <c r="AI28" s="1149"/>
      <c r="AJ28" s="1152"/>
      <c r="AK28" s="1153">
        <v>306</v>
      </c>
      <c r="AL28" s="1141"/>
      <c r="AM28" s="1141"/>
      <c r="AN28" s="1141"/>
      <c r="AO28" s="1141"/>
      <c r="AP28" s="1141" t="s">
        <v>505</v>
      </c>
      <c r="AQ28" s="1141"/>
      <c r="AR28" s="1141"/>
      <c r="AS28" s="1141"/>
      <c r="AT28" s="1141"/>
      <c r="AU28" s="1141" t="s">
        <v>505</v>
      </c>
      <c r="AV28" s="1141"/>
      <c r="AW28" s="1141"/>
      <c r="AX28" s="1141"/>
      <c r="AY28" s="1141"/>
      <c r="AZ28" s="1142" t="s">
        <v>505</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2">
      <c r="A29" s="268">
        <v>2</v>
      </c>
      <c r="B29" s="1132" t="s">
        <v>403</v>
      </c>
      <c r="C29" s="1133"/>
      <c r="D29" s="1133"/>
      <c r="E29" s="1133"/>
      <c r="F29" s="1133"/>
      <c r="G29" s="1133"/>
      <c r="H29" s="1133"/>
      <c r="I29" s="1133"/>
      <c r="J29" s="1133"/>
      <c r="K29" s="1133"/>
      <c r="L29" s="1133"/>
      <c r="M29" s="1133"/>
      <c r="N29" s="1133"/>
      <c r="O29" s="1133"/>
      <c r="P29" s="1134"/>
      <c r="Q29" s="1138">
        <v>3787</v>
      </c>
      <c r="R29" s="1139"/>
      <c r="S29" s="1139"/>
      <c r="T29" s="1139"/>
      <c r="U29" s="1139"/>
      <c r="V29" s="1139">
        <v>3733</v>
      </c>
      <c r="W29" s="1139"/>
      <c r="X29" s="1139"/>
      <c r="Y29" s="1139"/>
      <c r="Z29" s="1139"/>
      <c r="AA29" s="1139">
        <v>54</v>
      </c>
      <c r="AB29" s="1139"/>
      <c r="AC29" s="1139"/>
      <c r="AD29" s="1139"/>
      <c r="AE29" s="1140"/>
      <c r="AF29" s="1114">
        <v>54</v>
      </c>
      <c r="AG29" s="1115"/>
      <c r="AH29" s="1115"/>
      <c r="AI29" s="1115"/>
      <c r="AJ29" s="1116"/>
      <c r="AK29" s="1075">
        <v>526</v>
      </c>
      <c r="AL29" s="1066"/>
      <c r="AM29" s="1066"/>
      <c r="AN29" s="1066"/>
      <c r="AO29" s="1066"/>
      <c r="AP29" s="1066" t="s">
        <v>505</v>
      </c>
      <c r="AQ29" s="1066"/>
      <c r="AR29" s="1066"/>
      <c r="AS29" s="1066"/>
      <c r="AT29" s="1066"/>
      <c r="AU29" s="1066" t="s">
        <v>505</v>
      </c>
      <c r="AV29" s="1066"/>
      <c r="AW29" s="1066"/>
      <c r="AX29" s="1066"/>
      <c r="AY29" s="1066"/>
      <c r="AZ29" s="1137" t="s">
        <v>505</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2">
      <c r="A30" s="268">
        <v>3</v>
      </c>
      <c r="B30" s="1132" t="s">
        <v>404</v>
      </c>
      <c r="C30" s="1133"/>
      <c r="D30" s="1133"/>
      <c r="E30" s="1133"/>
      <c r="F30" s="1133"/>
      <c r="G30" s="1133"/>
      <c r="H30" s="1133"/>
      <c r="I30" s="1133"/>
      <c r="J30" s="1133"/>
      <c r="K30" s="1133"/>
      <c r="L30" s="1133"/>
      <c r="M30" s="1133"/>
      <c r="N30" s="1133"/>
      <c r="O30" s="1133"/>
      <c r="P30" s="1134"/>
      <c r="Q30" s="1138">
        <v>423</v>
      </c>
      <c r="R30" s="1139"/>
      <c r="S30" s="1139"/>
      <c r="T30" s="1139"/>
      <c r="U30" s="1139"/>
      <c r="V30" s="1139">
        <v>423</v>
      </c>
      <c r="W30" s="1139"/>
      <c r="X30" s="1139"/>
      <c r="Y30" s="1139"/>
      <c r="Z30" s="1139"/>
      <c r="AA30" s="1139">
        <v>0</v>
      </c>
      <c r="AB30" s="1139"/>
      <c r="AC30" s="1139"/>
      <c r="AD30" s="1139"/>
      <c r="AE30" s="1140"/>
      <c r="AF30" s="1114">
        <v>0</v>
      </c>
      <c r="AG30" s="1115"/>
      <c r="AH30" s="1115"/>
      <c r="AI30" s="1115"/>
      <c r="AJ30" s="1116"/>
      <c r="AK30" s="1075">
        <v>104</v>
      </c>
      <c r="AL30" s="1066"/>
      <c r="AM30" s="1066"/>
      <c r="AN30" s="1066"/>
      <c r="AO30" s="1066"/>
      <c r="AP30" s="1066" t="s">
        <v>505</v>
      </c>
      <c r="AQ30" s="1066"/>
      <c r="AR30" s="1066"/>
      <c r="AS30" s="1066"/>
      <c r="AT30" s="1066"/>
      <c r="AU30" s="1066" t="s">
        <v>505</v>
      </c>
      <c r="AV30" s="1066"/>
      <c r="AW30" s="1066"/>
      <c r="AX30" s="1066"/>
      <c r="AY30" s="1066"/>
      <c r="AZ30" s="1137" t="s">
        <v>505</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2">
      <c r="A31" s="268">
        <v>4</v>
      </c>
      <c r="B31" s="1132" t="s">
        <v>405</v>
      </c>
      <c r="C31" s="1133"/>
      <c r="D31" s="1133"/>
      <c r="E31" s="1133"/>
      <c r="F31" s="1133"/>
      <c r="G31" s="1133"/>
      <c r="H31" s="1133"/>
      <c r="I31" s="1133"/>
      <c r="J31" s="1133"/>
      <c r="K31" s="1133"/>
      <c r="L31" s="1133"/>
      <c r="M31" s="1133"/>
      <c r="N31" s="1133"/>
      <c r="O31" s="1133"/>
      <c r="P31" s="1134"/>
      <c r="Q31" s="1138">
        <v>24</v>
      </c>
      <c r="R31" s="1139"/>
      <c r="S31" s="1139"/>
      <c r="T31" s="1139"/>
      <c r="U31" s="1139"/>
      <c r="V31" s="1139">
        <v>93</v>
      </c>
      <c r="W31" s="1139"/>
      <c r="X31" s="1139"/>
      <c r="Y31" s="1139"/>
      <c r="Z31" s="1139"/>
      <c r="AA31" s="1139">
        <v>-69</v>
      </c>
      <c r="AB31" s="1139"/>
      <c r="AC31" s="1139"/>
      <c r="AD31" s="1139"/>
      <c r="AE31" s="1140"/>
      <c r="AF31" s="1114">
        <v>-69</v>
      </c>
      <c r="AG31" s="1115"/>
      <c r="AH31" s="1115"/>
      <c r="AI31" s="1115"/>
      <c r="AJ31" s="1116"/>
      <c r="AK31" s="1075" t="s">
        <v>505</v>
      </c>
      <c r="AL31" s="1066"/>
      <c r="AM31" s="1066"/>
      <c r="AN31" s="1066"/>
      <c r="AO31" s="1066"/>
      <c r="AP31" s="1066" t="s">
        <v>505</v>
      </c>
      <c r="AQ31" s="1066"/>
      <c r="AR31" s="1066"/>
      <c r="AS31" s="1066"/>
      <c r="AT31" s="1066"/>
      <c r="AU31" s="1066" t="s">
        <v>505</v>
      </c>
      <c r="AV31" s="1066"/>
      <c r="AW31" s="1066"/>
      <c r="AX31" s="1066"/>
      <c r="AY31" s="1066"/>
      <c r="AZ31" s="1137" t="s">
        <v>505</v>
      </c>
      <c r="BA31" s="1137"/>
      <c r="BB31" s="1137"/>
      <c r="BC31" s="1137"/>
      <c r="BD31" s="1137"/>
      <c r="BE31" s="1127"/>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2">
      <c r="A32" s="268">
        <v>5</v>
      </c>
      <c r="B32" s="1132" t="s">
        <v>406</v>
      </c>
      <c r="C32" s="1133"/>
      <c r="D32" s="1133"/>
      <c r="E32" s="1133"/>
      <c r="F32" s="1133"/>
      <c r="G32" s="1133"/>
      <c r="H32" s="1133"/>
      <c r="I32" s="1133"/>
      <c r="J32" s="1133"/>
      <c r="K32" s="1133"/>
      <c r="L32" s="1133"/>
      <c r="M32" s="1133"/>
      <c r="N32" s="1133"/>
      <c r="O32" s="1133"/>
      <c r="P32" s="1134"/>
      <c r="Q32" s="1138">
        <v>73</v>
      </c>
      <c r="R32" s="1139"/>
      <c r="S32" s="1139"/>
      <c r="T32" s="1139"/>
      <c r="U32" s="1139"/>
      <c r="V32" s="1139">
        <v>65</v>
      </c>
      <c r="W32" s="1139"/>
      <c r="X32" s="1139"/>
      <c r="Y32" s="1139"/>
      <c r="Z32" s="1139"/>
      <c r="AA32" s="1139">
        <v>8</v>
      </c>
      <c r="AB32" s="1139"/>
      <c r="AC32" s="1139"/>
      <c r="AD32" s="1139"/>
      <c r="AE32" s="1140"/>
      <c r="AF32" s="1114">
        <v>8</v>
      </c>
      <c r="AG32" s="1115"/>
      <c r="AH32" s="1115"/>
      <c r="AI32" s="1115"/>
      <c r="AJ32" s="1116"/>
      <c r="AK32" s="1075">
        <v>4</v>
      </c>
      <c r="AL32" s="1066"/>
      <c r="AM32" s="1066"/>
      <c r="AN32" s="1066"/>
      <c r="AO32" s="1066"/>
      <c r="AP32" s="1066">
        <v>611</v>
      </c>
      <c r="AQ32" s="1066"/>
      <c r="AR32" s="1066"/>
      <c r="AS32" s="1066"/>
      <c r="AT32" s="1066"/>
      <c r="AU32" s="1066">
        <v>0</v>
      </c>
      <c r="AV32" s="1066"/>
      <c r="AW32" s="1066"/>
      <c r="AX32" s="1066"/>
      <c r="AY32" s="1066"/>
      <c r="AZ32" s="1137" t="s">
        <v>505</v>
      </c>
      <c r="BA32" s="1137"/>
      <c r="BB32" s="1137"/>
      <c r="BC32" s="1137"/>
      <c r="BD32" s="1137"/>
      <c r="BE32" s="1127" t="s">
        <v>583</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2">
      <c r="A33" s="268">
        <v>6</v>
      </c>
      <c r="B33" s="1132" t="s">
        <v>407</v>
      </c>
      <c r="C33" s="1133"/>
      <c r="D33" s="1133"/>
      <c r="E33" s="1133"/>
      <c r="F33" s="1133"/>
      <c r="G33" s="1133"/>
      <c r="H33" s="1133"/>
      <c r="I33" s="1133"/>
      <c r="J33" s="1133"/>
      <c r="K33" s="1133"/>
      <c r="L33" s="1133"/>
      <c r="M33" s="1133"/>
      <c r="N33" s="1133"/>
      <c r="O33" s="1133"/>
      <c r="P33" s="1134"/>
      <c r="Q33" s="1138">
        <v>2305</v>
      </c>
      <c r="R33" s="1139"/>
      <c r="S33" s="1139"/>
      <c r="T33" s="1139"/>
      <c r="U33" s="1139"/>
      <c r="V33" s="1139">
        <v>2282</v>
      </c>
      <c r="W33" s="1139"/>
      <c r="X33" s="1139"/>
      <c r="Y33" s="1139"/>
      <c r="Z33" s="1139"/>
      <c r="AA33" s="1139">
        <v>23</v>
      </c>
      <c r="AB33" s="1139"/>
      <c r="AC33" s="1139"/>
      <c r="AD33" s="1139"/>
      <c r="AE33" s="1140"/>
      <c r="AF33" s="1114" t="s">
        <v>505</v>
      </c>
      <c r="AG33" s="1115"/>
      <c r="AH33" s="1115"/>
      <c r="AI33" s="1115"/>
      <c r="AJ33" s="1116"/>
      <c r="AK33" s="1075">
        <v>551</v>
      </c>
      <c r="AL33" s="1066"/>
      <c r="AM33" s="1066"/>
      <c r="AN33" s="1066"/>
      <c r="AO33" s="1066"/>
      <c r="AP33" s="1066">
        <v>11421</v>
      </c>
      <c r="AQ33" s="1066"/>
      <c r="AR33" s="1066"/>
      <c r="AS33" s="1066"/>
      <c r="AT33" s="1066"/>
      <c r="AU33" s="1066">
        <v>7195</v>
      </c>
      <c r="AV33" s="1066"/>
      <c r="AW33" s="1066"/>
      <c r="AX33" s="1066"/>
      <c r="AY33" s="1066"/>
      <c r="AZ33" s="1137" t="s">
        <v>505</v>
      </c>
      <c r="BA33" s="1137"/>
      <c r="BB33" s="1137"/>
      <c r="BC33" s="1137"/>
      <c r="BD33" s="1137"/>
      <c r="BE33" s="1127" t="s">
        <v>583</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2">
      <c r="A34" s="268">
        <v>7</v>
      </c>
      <c r="B34" s="1132" t="s">
        <v>408</v>
      </c>
      <c r="C34" s="1133"/>
      <c r="D34" s="1133"/>
      <c r="E34" s="1133"/>
      <c r="F34" s="1133"/>
      <c r="G34" s="1133"/>
      <c r="H34" s="1133"/>
      <c r="I34" s="1133"/>
      <c r="J34" s="1133"/>
      <c r="K34" s="1133"/>
      <c r="L34" s="1133"/>
      <c r="M34" s="1133"/>
      <c r="N34" s="1133"/>
      <c r="O34" s="1133"/>
      <c r="P34" s="1134"/>
      <c r="Q34" s="1138">
        <v>165</v>
      </c>
      <c r="R34" s="1139"/>
      <c r="S34" s="1139"/>
      <c r="T34" s="1139"/>
      <c r="U34" s="1139"/>
      <c r="V34" s="1139">
        <v>217</v>
      </c>
      <c r="W34" s="1139"/>
      <c r="X34" s="1139"/>
      <c r="Y34" s="1139"/>
      <c r="Z34" s="1139"/>
      <c r="AA34" s="1139">
        <v>-52</v>
      </c>
      <c r="AB34" s="1139"/>
      <c r="AC34" s="1139"/>
      <c r="AD34" s="1139"/>
      <c r="AE34" s="1140"/>
      <c r="AF34" s="1114">
        <v>16</v>
      </c>
      <c r="AG34" s="1115"/>
      <c r="AH34" s="1115"/>
      <c r="AI34" s="1115"/>
      <c r="AJ34" s="1116"/>
      <c r="AK34" s="1075" t="s">
        <v>505</v>
      </c>
      <c r="AL34" s="1066"/>
      <c r="AM34" s="1066"/>
      <c r="AN34" s="1066"/>
      <c r="AO34" s="1066"/>
      <c r="AP34" s="1066">
        <v>0</v>
      </c>
      <c r="AQ34" s="1066"/>
      <c r="AR34" s="1066"/>
      <c r="AS34" s="1066"/>
      <c r="AT34" s="1066"/>
      <c r="AU34" s="1066">
        <v>0</v>
      </c>
      <c r="AV34" s="1066"/>
      <c r="AW34" s="1066"/>
      <c r="AX34" s="1066"/>
      <c r="AY34" s="1066"/>
      <c r="AZ34" s="1137" t="s">
        <v>505</v>
      </c>
      <c r="BA34" s="1137"/>
      <c r="BB34" s="1137"/>
      <c r="BC34" s="1137"/>
      <c r="BD34" s="1137"/>
      <c r="BE34" s="1127" t="s">
        <v>583</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2">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2">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2">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2">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2">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2">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2">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2">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2">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2">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2">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2">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2">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2">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2">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2">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2">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2">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2">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2">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2">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2">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2">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2">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2">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2">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5">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2">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409</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5">
      <c r="A63" s="266" t="s">
        <v>390</v>
      </c>
      <c r="B63" s="1039" t="s">
        <v>410</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25</v>
      </c>
      <c r="AG63" s="1054"/>
      <c r="AH63" s="1054"/>
      <c r="AI63" s="1054"/>
      <c r="AJ63" s="1125"/>
      <c r="AK63" s="1126"/>
      <c r="AL63" s="1058"/>
      <c r="AM63" s="1058"/>
      <c r="AN63" s="1058"/>
      <c r="AO63" s="1058"/>
      <c r="AP63" s="1054">
        <v>12032</v>
      </c>
      <c r="AQ63" s="1054"/>
      <c r="AR63" s="1054"/>
      <c r="AS63" s="1054"/>
      <c r="AT63" s="1054"/>
      <c r="AU63" s="1054">
        <v>7195</v>
      </c>
      <c r="AV63" s="1054"/>
      <c r="AW63" s="1054"/>
      <c r="AX63" s="1054"/>
      <c r="AY63" s="1054"/>
      <c r="AZ63" s="1120"/>
      <c r="BA63" s="1120"/>
      <c r="BB63" s="1120"/>
      <c r="BC63" s="1120"/>
      <c r="BD63" s="1120"/>
      <c r="BE63" s="1055"/>
      <c r="BF63" s="1055"/>
      <c r="BG63" s="1055"/>
      <c r="BH63" s="1055"/>
      <c r="BI63" s="1056"/>
      <c r="BJ63" s="1121" t="s">
        <v>126</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5">
      <c r="A65" s="254" t="s">
        <v>411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2">
      <c r="A66" s="1090" t="s">
        <v>412</v>
      </c>
      <c r="B66" s="1091"/>
      <c r="C66" s="1091"/>
      <c r="D66" s="1091"/>
      <c r="E66" s="1091"/>
      <c r="F66" s="1091"/>
      <c r="G66" s="1091"/>
      <c r="H66" s="1091"/>
      <c r="I66" s="1091"/>
      <c r="J66" s="1091"/>
      <c r="K66" s="1091"/>
      <c r="L66" s="1091"/>
      <c r="M66" s="1091"/>
      <c r="N66" s="1091"/>
      <c r="O66" s="1091"/>
      <c r="P66" s="1092"/>
      <c r="Q66" s="1096" t="s">
        <v>394</v>
      </c>
      <c r="R66" s="1097"/>
      <c r="S66" s="1097"/>
      <c r="T66" s="1097"/>
      <c r="U66" s="1098"/>
      <c r="V66" s="1096" t="s">
        <v>395</v>
      </c>
      <c r="W66" s="1097"/>
      <c r="X66" s="1097"/>
      <c r="Y66" s="1097"/>
      <c r="Z66" s="1098"/>
      <c r="AA66" s="1096" t="s">
        <v>413</v>
      </c>
      <c r="AB66" s="1097"/>
      <c r="AC66" s="1097"/>
      <c r="AD66" s="1097"/>
      <c r="AE66" s="1098"/>
      <c r="AF66" s="1102" t="s">
        <v>397</v>
      </c>
      <c r="AG66" s="1103"/>
      <c r="AH66" s="1103"/>
      <c r="AI66" s="1103"/>
      <c r="AJ66" s="1104"/>
      <c r="AK66" s="1096" t="s">
        <v>414</v>
      </c>
      <c r="AL66" s="1091"/>
      <c r="AM66" s="1091"/>
      <c r="AN66" s="1091"/>
      <c r="AO66" s="1092"/>
      <c r="AP66" s="1096" t="s">
        <v>399</v>
      </c>
      <c r="AQ66" s="1097"/>
      <c r="AR66" s="1097"/>
      <c r="AS66" s="1097"/>
      <c r="AT66" s="1098"/>
      <c r="AU66" s="1096" t="s">
        <v>415</v>
      </c>
      <c r="AV66" s="1097"/>
      <c r="AW66" s="1097"/>
      <c r="AX66" s="1097"/>
      <c r="AY66" s="1098"/>
      <c r="AZ66" s="1096" t="s">
        <v>377</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5">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2">
      <c r="A68" s="260">
        <v>1</v>
      </c>
      <c r="B68" s="1080" t="s">
        <v>584</v>
      </c>
      <c r="C68" s="1081"/>
      <c r="D68" s="1081"/>
      <c r="E68" s="1081"/>
      <c r="F68" s="1081"/>
      <c r="G68" s="1081"/>
      <c r="H68" s="1081"/>
      <c r="I68" s="1081"/>
      <c r="J68" s="1081"/>
      <c r="K68" s="1081"/>
      <c r="L68" s="1081"/>
      <c r="M68" s="1081"/>
      <c r="N68" s="1081"/>
      <c r="O68" s="1081"/>
      <c r="P68" s="1082"/>
      <c r="Q68" s="1083">
        <v>68</v>
      </c>
      <c r="R68" s="1077"/>
      <c r="S68" s="1077"/>
      <c r="T68" s="1077"/>
      <c r="U68" s="1077"/>
      <c r="V68" s="1077">
        <v>60</v>
      </c>
      <c r="W68" s="1077"/>
      <c r="X68" s="1077"/>
      <c r="Y68" s="1077"/>
      <c r="Z68" s="1077"/>
      <c r="AA68" s="1077">
        <v>8</v>
      </c>
      <c r="AB68" s="1077"/>
      <c r="AC68" s="1077"/>
      <c r="AD68" s="1077"/>
      <c r="AE68" s="1077"/>
      <c r="AF68" s="1077">
        <v>8</v>
      </c>
      <c r="AG68" s="1077"/>
      <c r="AH68" s="1077"/>
      <c r="AI68" s="1077"/>
      <c r="AJ68" s="1077"/>
      <c r="AK68" s="1077" t="s">
        <v>585</v>
      </c>
      <c r="AL68" s="1077"/>
      <c r="AM68" s="1077"/>
      <c r="AN68" s="1077"/>
      <c r="AO68" s="1077"/>
      <c r="AP68" s="1077">
        <v>21</v>
      </c>
      <c r="AQ68" s="1077"/>
      <c r="AR68" s="1077"/>
      <c r="AS68" s="1077"/>
      <c r="AT68" s="1077"/>
      <c r="AU68" s="1077">
        <v>13</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2">
      <c r="A69" s="263">
        <v>2</v>
      </c>
      <c r="B69" s="1069" t="s">
        <v>586</v>
      </c>
      <c r="C69" s="1070"/>
      <c r="D69" s="1070"/>
      <c r="E69" s="1070"/>
      <c r="F69" s="1070"/>
      <c r="G69" s="1070"/>
      <c r="H69" s="1070"/>
      <c r="I69" s="1070"/>
      <c r="J69" s="1070"/>
      <c r="K69" s="1070"/>
      <c r="L69" s="1070"/>
      <c r="M69" s="1070"/>
      <c r="N69" s="1070"/>
      <c r="O69" s="1070"/>
      <c r="P69" s="1071"/>
      <c r="Q69" s="1072">
        <v>4883</v>
      </c>
      <c r="R69" s="1066"/>
      <c r="S69" s="1066"/>
      <c r="T69" s="1066"/>
      <c r="U69" s="1066"/>
      <c r="V69" s="1066">
        <v>4816</v>
      </c>
      <c r="W69" s="1066"/>
      <c r="X69" s="1066"/>
      <c r="Y69" s="1066"/>
      <c r="Z69" s="1066"/>
      <c r="AA69" s="1066">
        <v>67</v>
      </c>
      <c r="AB69" s="1066"/>
      <c r="AC69" s="1066"/>
      <c r="AD69" s="1066"/>
      <c r="AE69" s="1066"/>
      <c r="AF69" s="1066">
        <v>67</v>
      </c>
      <c r="AG69" s="1066"/>
      <c r="AH69" s="1066"/>
      <c r="AI69" s="1066"/>
      <c r="AJ69" s="1066"/>
      <c r="AK69" s="1066">
        <v>97</v>
      </c>
      <c r="AL69" s="1066"/>
      <c r="AM69" s="1066"/>
      <c r="AN69" s="1066"/>
      <c r="AO69" s="1066"/>
      <c r="AP69" s="1066">
        <v>2154</v>
      </c>
      <c r="AQ69" s="1066"/>
      <c r="AR69" s="1066"/>
      <c r="AS69" s="1066"/>
      <c r="AT69" s="1066"/>
      <c r="AU69" s="1066">
        <v>215</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2">
      <c r="A70" s="263">
        <v>3</v>
      </c>
      <c r="B70" s="1069" t="s">
        <v>587</v>
      </c>
      <c r="C70" s="1070"/>
      <c r="D70" s="1070"/>
      <c r="E70" s="1070"/>
      <c r="F70" s="1070"/>
      <c r="G70" s="1070"/>
      <c r="H70" s="1070"/>
      <c r="I70" s="1070"/>
      <c r="J70" s="1070"/>
      <c r="K70" s="1070"/>
      <c r="L70" s="1070"/>
      <c r="M70" s="1070"/>
      <c r="N70" s="1070"/>
      <c r="O70" s="1070"/>
      <c r="P70" s="1071"/>
      <c r="Q70" s="1072">
        <v>206</v>
      </c>
      <c r="R70" s="1066"/>
      <c r="S70" s="1066"/>
      <c r="T70" s="1066"/>
      <c r="U70" s="1066"/>
      <c r="V70" s="1066">
        <v>204</v>
      </c>
      <c r="W70" s="1066"/>
      <c r="X70" s="1066"/>
      <c r="Y70" s="1066"/>
      <c r="Z70" s="1066"/>
      <c r="AA70" s="1066">
        <v>2</v>
      </c>
      <c r="AB70" s="1066"/>
      <c r="AC70" s="1066"/>
      <c r="AD70" s="1066"/>
      <c r="AE70" s="1066"/>
      <c r="AF70" s="1066">
        <v>2</v>
      </c>
      <c r="AG70" s="1066"/>
      <c r="AH70" s="1066"/>
      <c r="AI70" s="1066"/>
      <c r="AJ70" s="1066"/>
      <c r="AK70" s="1066">
        <v>54</v>
      </c>
      <c r="AL70" s="1066"/>
      <c r="AM70" s="1066"/>
      <c r="AN70" s="1066"/>
      <c r="AO70" s="1066"/>
      <c r="AP70" s="1066" t="s">
        <v>585</v>
      </c>
      <c r="AQ70" s="1066"/>
      <c r="AR70" s="1066"/>
      <c r="AS70" s="1066"/>
      <c r="AT70" s="1066"/>
      <c r="AU70" s="1066" t="s">
        <v>585</v>
      </c>
      <c r="AV70" s="1066"/>
      <c r="AW70" s="1066"/>
      <c r="AX70" s="1066"/>
      <c r="AY70" s="1066"/>
      <c r="AZ70" s="1067" t="s">
        <v>588</v>
      </c>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2">
      <c r="A71" s="263">
        <v>4</v>
      </c>
      <c r="B71" s="1069" t="s">
        <v>587</v>
      </c>
      <c r="C71" s="1070"/>
      <c r="D71" s="1070"/>
      <c r="E71" s="1070"/>
      <c r="F71" s="1070"/>
      <c r="G71" s="1070"/>
      <c r="H71" s="1070"/>
      <c r="I71" s="1070"/>
      <c r="J71" s="1070"/>
      <c r="K71" s="1070"/>
      <c r="L71" s="1070"/>
      <c r="M71" s="1070"/>
      <c r="N71" s="1070"/>
      <c r="O71" s="1070"/>
      <c r="P71" s="1071"/>
      <c r="Q71" s="1072">
        <v>84925</v>
      </c>
      <c r="R71" s="1066"/>
      <c r="S71" s="1066"/>
      <c r="T71" s="1066"/>
      <c r="U71" s="1066"/>
      <c r="V71" s="1066">
        <v>81561</v>
      </c>
      <c r="W71" s="1066"/>
      <c r="X71" s="1066"/>
      <c r="Y71" s="1066"/>
      <c r="Z71" s="1066"/>
      <c r="AA71" s="1066">
        <v>3363</v>
      </c>
      <c r="AB71" s="1066"/>
      <c r="AC71" s="1066"/>
      <c r="AD71" s="1066"/>
      <c r="AE71" s="1066"/>
      <c r="AF71" s="1066">
        <v>3363</v>
      </c>
      <c r="AG71" s="1066"/>
      <c r="AH71" s="1066"/>
      <c r="AI71" s="1066"/>
      <c r="AJ71" s="1066"/>
      <c r="AK71" s="1066">
        <v>854</v>
      </c>
      <c r="AL71" s="1066"/>
      <c r="AM71" s="1066"/>
      <c r="AN71" s="1066"/>
      <c r="AO71" s="1066"/>
      <c r="AP71" s="1066" t="s">
        <v>585</v>
      </c>
      <c r="AQ71" s="1066"/>
      <c r="AR71" s="1066"/>
      <c r="AS71" s="1066"/>
      <c r="AT71" s="1066"/>
      <c r="AU71" s="1066" t="s">
        <v>585</v>
      </c>
      <c r="AV71" s="1066"/>
      <c r="AW71" s="1066"/>
      <c r="AX71" s="1066"/>
      <c r="AY71" s="1066"/>
      <c r="AZ71" s="1067" t="s">
        <v>589</v>
      </c>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2">
      <c r="A72" s="263">
        <v>5</v>
      </c>
      <c r="B72" s="1069"/>
      <c r="C72" s="1070"/>
      <c r="D72" s="1070"/>
      <c r="E72" s="1070"/>
      <c r="F72" s="1070"/>
      <c r="G72" s="1070"/>
      <c r="H72" s="1070"/>
      <c r="I72" s="1070"/>
      <c r="J72" s="1070"/>
      <c r="K72" s="1070"/>
      <c r="L72" s="1070"/>
      <c r="M72" s="1070"/>
      <c r="N72" s="1070"/>
      <c r="O72" s="1070"/>
      <c r="P72" s="1071"/>
      <c r="Q72" s="1072"/>
      <c r="R72" s="1066"/>
      <c r="S72" s="1066"/>
      <c r="T72" s="1066"/>
      <c r="U72" s="1066"/>
      <c r="V72" s="1066"/>
      <c r="W72" s="1066"/>
      <c r="X72" s="1066"/>
      <c r="Y72" s="1066"/>
      <c r="Z72" s="1066"/>
      <c r="AA72" s="1066"/>
      <c r="AB72" s="1066"/>
      <c r="AC72" s="1066"/>
      <c r="AD72" s="1066"/>
      <c r="AE72" s="1066"/>
      <c r="AF72" s="1066"/>
      <c r="AG72" s="1066"/>
      <c r="AH72" s="1066"/>
      <c r="AI72" s="1066"/>
      <c r="AJ72" s="1066"/>
      <c r="AK72" s="1066"/>
      <c r="AL72" s="1066"/>
      <c r="AM72" s="1066"/>
      <c r="AN72" s="1066"/>
      <c r="AO72" s="1066"/>
      <c r="AP72" s="1066"/>
      <c r="AQ72" s="1066"/>
      <c r="AR72" s="1066"/>
      <c r="AS72" s="1066"/>
      <c r="AT72" s="1066"/>
      <c r="AU72" s="1066"/>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2">
      <c r="A73" s="263">
        <v>6</v>
      </c>
      <c r="B73" s="1069"/>
      <c r="C73" s="1070"/>
      <c r="D73" s="1070"/>
      <c r="E73" s="1070"/>
      <c r="F73" s="1070"/>
      <c r="G73" s="1070"/>
      <c r="H73" s="1070"/>
      <c r="I73" s="1070"/>
      <c r="J73" s="1070"/>
      <c r="K73" s="1070"/>
      <c r="L73" s="1070"/>
      <c r="M73" s="1070"/>
      <c r="N73" s="1070"/>
      <c r="O73" s="1070"/>
      <c r="P73" s="1071"/>
      <c r="Q73" s="1072"/>
      <c r="R73" s="1066"/>
      <c r="S73" s="1066"/>
      <c r="T73" s="1066"/>
      <c r="U73" s="1066"/>
      <c r="V73" s="1066"/>
      <c r="W73" s="1066"/>
      <c r="X73" s="1066"/>
      <c r="Y73" s="1066"/>
      <c r="Z73" s="1066"/>
      <c r="AA73" s="1066"/>
      <c r="AB73" s="1066"/>
      <c r="AC73" s="1066"/>
      <c r="AD73" s="1066"/>
      <c r="AE73" s="1066"/>
      <c r="AF73" s="1066"/>
      <c r="AG73" s="1066"/>
      <c r="AH73" s="1066"/>
      <c r="AI73" s="1066"/>
      <c r="AJ73" s="1066"/>
      <c r="AK73" s="1066"/>
      <c r="AL73" s="1066"/>
      <c r="AM73" s="1066"/>
      <c r="AN73" s="1066"/>
      <c r="AO73" s="1066"/>
      <c r="AP73" s="1066"/>
      <c r="AQ73" s="1066"/>
      <c r="AR73" s="1066"/>
      <c r="AS73" s="1066"/>
      <c r="AT73" s="1066"/>
      <c r="AU73" s="1066"/>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2">
      <c r="A74" s="263">
        <v>7</v>
      </c>
      <c r="B74" s="1069"/>
      <c r="C74" s="1070"/>
      <c r="D74" s="1070"/>
      <c r="E74" s="1070"/>
      <c r="F74" s="1070"/>
      <c r="G74" s="1070"/>
      <c r="H74" s="1070"/>
      <c r="I74" s="1070"/>
      <c r="J74" s="1070"/>
      <c r="K74" s="1070"/>
      <c r="L74" s="1070"/>
      <c r="M74" s="1070"/>
      <c r="N74" s="1070"/>
      <c r="O74" s="1070"/>
      <c r="P74" s="1071"/>
      <c r="Q74" s="1072"/>
      <c r="R74" s="1066"/>
      <c r="S74" s="1066"/>
      <c r="T74" s="1066"/>
      <c r="U74" s="1066"/>
      <c r="V74" s="1066"/>
      <c r="W74" s="1066"/>
      <c r="X74" s="1066"/>
      <c r="Y74" s="1066"/>
      <c r="Z74" s="1066"/>
      <c r="AA74" s="1066"/>
      <c r="AB74" s="1066"/>
      <c r="AC74" s="1066"/>
      <c r="AD74" s="1066"/>
      <c r="AE74" s="1066"/>
      <c r="AF74" s="1066"/>
      <c r="AG74" s="1066"/>
      <c r="AH74" s="1066"/>
      <c r="AI74" s="1066"/>
      <c r="AJ74" s="1066"/>
      <c r="AK74" s="1066"/>
      <c r="AL74" s="1066"/>
      <c r="AM74" s="1066"/>
      <c r="AN74" s="1066"/>
      <c r="AO74" s="1066"/>
      <c r="AP74" s="1066"/>
      <c r="AQ74" s="1066"/>
      <c r="AR74" s="1066"/>
      <c r="AS74" s="1066"/>
      <c r="AT74" s="1066"/>
      <c r="AU74" s="1066"/>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2">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2">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2">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2">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2">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2">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2">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2">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2">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2">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2">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2">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2">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5">
      <c r="A88" s="266" t="s">
        <v>390</v>
      </c>
      <c r="B88" s="1039" t="s">
        <v>416</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3440</v>
      </c>
      <c r="AG88" s="1054"/>
      <c r="AH88" s="1054"/>
      <c r="AI88" s="1054"/>
      <c r="AJ88" s="1054"/>
      <c r="AK88" s="1058"/>
      <c r="AL88" s="1058"/>
      <c r="AM88" s="1058"/>
      <c r="AN88" s="1058"/>
      <c r="AO88" s="1058"/>
      <c r="AP88" s="1054">
        <v>2175</v>
      </c>
      <c r="AQ88" s="1054"/>
      <c r="AR88" s="1054"/>
      <c r="AS88" s="1054"/>
      <c r="AT88" s="1054"/>
      <c r="AU88" s="1054">
        <v>228</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1039" t="s">
        <v>417</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42</v>
      </c>
      <c r="CS102" s="1046"/>
      <c r="CT102" s="1046"/>
      <c r="CU102" s="1046"/>
      <c r="CV102" s="1047"/>
      <c r="CW102" s="1045" t="s">
        <v>594</v>
      </c>
      <c r="CX102" s="1046"/>
      <c r="CY102" s="1046"/>
      <c r="CZ102" s="1046"/>
      <c r="DA102" s="1047"/>
      <c r="DB102" s="1045">
        <v>3390</v>
      </c>
      <c r="DC102" s="1046"/>
      <c r="DD102" s="1046"/>
      <c r="DE102" s="1046"/>
      <c r="DF102" s="1047"/>
      <c r="DG102" s="1045" t="s">
        <v>594</v>
      </c>
      <c r="DH102" s="1046"/>
      <c r="DI102" s="1046"/>
      <c r="DJ102" s="1046"/>
      <c r="DK102" s="1047"/>
      <c r="DL102" s="1045">
        <v>18</v>
      </c>
      <c r="DM102" s="1046"/>
      <c r="DN102" s="1046"/>
      <c r="DO102" s="1046"/>
      <c r="DP102" s="1047"/>
      <c r="DQ102" s="1045">
        <v>1648</v>
      </c>
      <c r="DR102" s="1046"/>
      <c r="DS102" s="1046"/>
      <c r="DT102" s="1046"/>
      <c r="DU102" s="1047"/>
      <c r="DV102" s="1028"/>
      <c r="DW102" s="1029"/>
      <c r="DX102" s="1029"/>
      <c r="DY102" s="1029"/>
      <c r="DZ102" s="1030"/>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418</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419</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420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1033" t="s">
        <v>422</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423</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2">
      <c r="A109" s="988" t="s">
        <v>424</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425</v>
      </c>
      <c r="AB109" s="989"/>
      <c r="AC109" s="989"/>
      <c r="AD109" s="989"/>
      <c r="AE109" s="990"/>
      <c r="AF109" s="991" t="s">
        <v>426</v>
      </c>
      <c r="AG109" s="989"/>
      <c r="AH109" s="989"/>
      <c r="AI109" s="989"/>
      <c r="AJ109" s="990"/>
      <c r="AK109" s="991" t="s">
        <v>305</v>
      </c>
      <c r="AL109" s="989"/>
      <c r="AM109" s="989"/>
      <c r="AN109" s="989"/>
      <c r="AO109" s="990"/>
      <c r="AP109" s="991" t="s">
        <v>427</v>
      </c>
      <c r="AQ109" s="989"/>
      <c r="AR109" s="989"/>
      <c r="AS109" s="989"/>
      <c r="AT109" s="1020"/>
      <c r="AU109" s="988" t="s">
        <v>424</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425</v>
      </c>
      <c r="BR109" s="989"/>
      <c r="BS109" s="989"/>
      <c r="BT109" s="989"/>
      <c r="BU109" s="990"/>
      <c r="BV109" s="991" t="s">
        <v>426</v>
      </c>
      <c r="BW109" s="989"/>
      <c r="BX109" s="989"/>
      <c r="BY109" s="989"/>
      <c r="BZ109" s="990"/>
      <c r="CA109" s="991" t="s">
        <v>305</v>
      </c>
      <c r="CB109" s="989"/>
      <c r="CC109" s="989"/>
      <c r="CD109" s="989"/>
      <c r="CE109" s="990"/>
      <c r="CF109" s="1027" t="s">
        <v>427</v>
      </c>
      <c r="CG109" s="1027"/>
      <c r="CH109" s="1027"/>
      <c r="CI109" s="1027"/>
      <c r="CJ109" s="1027"/>
      <c r="CK109" s="991" t="s">
        <v>428</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425</v>
      </c>
      <c r="DH109" s="989"/>
      <c r="DI109" s="989"/>
      <c r="DJ109" s="989"/>
      <c r="DK109" s="990"/>
      <c r="DL109" s="991" t="s">
        <v>426</v>
      </c>
      <c r="DM109" s="989"/>
      <c r="DN109" s="989"/>
      <c r="DO109" s="989"/>
      <c r="DP109" s="990"/>
      <c r="DQ109" s="991" t="s">
        <v>305</v>
      </c>
      <c r="DR109" s="989"/>
      <c r="DS109" s="989"/>
      <c r="DT109" s="989"/>
      <c r="DU109" s="990"/>
      <c r="DV109" s="991" t="s">
        <v>427</v>
      </c>
      <c r="DW109" s="989"/>
      <c r="DX109" s="989"/>
      <c r="DY109" s="989"/>
      <c r="DZ109" s="1020"/>
    </row>
    <row r="110" spans="1:131" s="248" customFormat="1" ht="26.25" customHeight="1" x14ac:dyDescent="0.2">
      <c r="A110" s="891" t="s">
        <v>429</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1437871</v>
      </c>
      <c r="AB110" s="982"/>
      <c r="AC110" s="982"/>
      <c r="AD110" s="982"/>
      <c r="AE110" s="983"/>
      <c r="AF110" s="984">
        <v>1355760</v>
      </c>
      <c r="AG110" s="982"/>
      <c r="AH110" s="982"/>
      <c r="AI110" s="982"/>
      <c r="AJ110" s="983"/>
      <c r="AK110" s="984">
        <v>1279859</v>
      </c>
      <c r="AL110" s="982"/>
      <c r="AM110" s="982"/>
      <c r="AN110" s="982"/>
      <c r="AO110" s="983"/>
      <c r="AP110" s="985">
        <v>18.100000000000001</v>
      </c>
      <c r="AQ110" s="986"/>
      <c r="AR110" s="986"/>
      <c r="AS110" s="986"/>
      <c r="AT110" s="987"/>
      <c r="AU110" s="1021" t="s">
        <v>73</v>
      </c>
      <c r="AV110" s="1022"/>
      <c r="AW110" s="1022"/>
      <c r="AX110" s="1022"/>
      <c r="AY110" s="1022"/>
      <c r="AZ110" s="947" t="s">
        <v>430</v>
      </c>
      <c r="BA110" s="892"/>
      <c r="BB110" s="892"/>
      <c r="BC110" s="892"/>
      <c r="BD110" s="892"/>
      <c r="BE110" s="892"/>
      <c r="BF110" s="892"/>
      <c r="BG110" s="892"/>
      <c r="BH110" s="892"/>
      <c r="BI110" s="892"/>
      <c r="BJ110" s="892"/>
      <c r="BK110" s="892"/>
      <c r="BL110" s="892"/>
      <c r="BM110" s="892"/>
      <c r="BN110" s="892"/>
      <c r="BO110" s="892"/>
      <c r="BP110" s="893"/>
      <c r="BQ110" s="948">
        <v>12128919</v>
      </c>
      <c r="BR110" s="929"/>
      <c r="BS110" s="929"/>
      <c r="BT110" s="929"/>
      <c r="BU110" s="929"/>
      <c r="BV110" s="929">
        <v>12177323</v>
      </c>
      <c r="BW110" s="929"/>
      <c r="BX110" s="929"/>
      <c r="BY110" s="929"/>
      <c r="BZ110" s="929"/>
      <c r="CA110" s="929">
        <v>12338141</v>
      </c>
      <c r="CB110" s="929"/>
      <c r="CC110" s="929"/>
      <c r="CD110" s="929"/>
      <c r="CE110" s="929"/>
      <c r="CF110" s="953">
        <v>174.6</v>
      </c>
      <c r="CG110" s="954"/>
      <c r="CH110" s="954"/>
      <c r="CI110" s="954"/>
      <c r="CJ110" s="954"/>
      <c r="CK110" s="1017" t="s">
        <v>431</v>
      </c>
      <c r="CL110" s="903"/>
      <c r="CM110" s="978" t="s">
        <v>432</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433</v>
      </c>
      <c r="DH110" s="929"/>
      <c r="DI110" s="929"/>
      <c r="DJ110" s="929"/>
      <c r="DK110" s="929"/>
      <c r="DL110" s="929" t="s">
        <v>126</v>
      </c>
      <c r="DM110" s="929"/>
      <c r="DN110" s="929"/>
      <c r="DO110" s="929"/>
      <c r="DP110" s="929"/>
      <c r="DQ110" s="929" t="s">
        <v>433</v>
      </c>
      <c r="DR110" s="929"/>
      <c r="DS110" s="929"/>
      <c r="DT110" s="929"/>
      <c r="DU110" s="929"/>
      <c r="DV110" s="930" t="s">
        <v>433</v>
      </c>
      <c r="DW110" s="930"/>
      <c r="DX110" s="930"/>
      <c r="DY110" s="930"/>
      <c r="DZ110" s="931"/>
    </row>
    <row r="111" spans="1:131" s="248" customFormat="1" ht="26.25" customHeight="1" x14ac:dyDescent="0.2">
      <c r="A111" s="858" t="s">
        <v>434</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126</v>
      </c>
      <c r="AB111" s="1010"/>
      <c r="AC111" s="1010"/>
      <c r="AD111" s="1010"/>
      <c r="AE111" s="1011"/>
      <c r="AF111" s="1012" t="s">
        <v>433</v>
      </c>
      <c r="AG111" s="1010"/>
      <c r="AH111" s="1010"/>
      <c r="AI111" s="1010"/>
      <c r="AJ111" s="1011"/>
      <c r="AK111" s="1012" t="s">
        <v>126</v>
      </c>
      <c r="AL111" s="1010"/>
      <c r="AM111" s="1010"/>
      <c r="AN111" s="1010"/>
      <c r="AO111" s="1011"/>
      <c r="AP111" s="1013" t="s">
        <v>433</v>
      </c>
      <c r="AQ111" s="1014"/>
      <c r="AR111" s="1014"/>
      <c r="AS111" s="1014"/>
      <c r="AT111" s="1015"/>
      <c r="AU111" s="1023"/>
      <c r="AV111" s="1024"/>
      <c r="AW111" s="1024"/>
      <c r="AX111" s="1024"/>
      <c r="AY111" s="1024"/>
      <c r="AZ111" s="899" t="s">
        <v>435</v>
      </c>
      <c r="BA111" s="834"/>
      <c r="BB111" s="834"/>
      <c r="BC111" s="834"/>
      <c r="BD111" s="834"/>
      <c r="BE111" s="834"/>
      <c r="BF111" s="834"/>
      <c r="BG111" s="834"/>
      <c r="BH111" s="834"/>
      <c r="BI111" s="834"/>
      <c r="BJ111" s="834"/>
      <c r="BK111" s="834"/>
      <c r="BL111" s="834"/>
      <c r="BM111" s="834"/>
      <c r="BN111" s="834"/>
      <c r="BO111" s="834"/>
      <c r="BP111" s="835"/>
      <c r="BQ111" s="900" t="s">
        <v>126</v>
      </c>
      <c r="BR111" s="901"/>
      <c r="BS111" s="901"/>
      <c r="BT111" s="901"/>
      <c r="BU111" s="901"/>
      <c r="BV111" s="901" t="s">
        <v>126</v>
      </c>
      <c r="BW111" s="901"/>
      <c r="BX111" s="901"/>
      <c r="BY111" s="901"/>
      <c r="BZ111" s="901"/>
      <c r="CA111" s="901" t="s">
        <v>126</v>
      </c>
      <c r="CB111" s="901"/>
      <c r="CC111" s="901"/>
      <c r="CD111" s="901"/>
      <c r="CE111" s="901"/>
      <c r="CF111" s="962" t="s">
        <v>126</v>
      </c>
      <c r="CG111" s="963"/>
      <c r="CH111" s="963"/>
      <c r="CI111" s="963"/>
      <c r="CJ111" s="963"/>
      <c r="CK111" s="1018"/>
      <c r="CL111" s="905"/>
      <c r="CM111" s="908" t="s">
        <v>436</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126</v>
      </c>
      <c r="DH111" s="901"/>
      <c r="DI111" s="901"/>
      <c r="DJ111" s="901"/>
      <c r="DK111" s="901"/>
      <c r="DL111" s="901" t="s">
        <v>126</v>
      </c>
      <c r="DM111" s="901"/>
      <c r="DN111" s="901"/>
      <c r="DO111" s="901"/>
      <c r="DP111" s="901"/>
      <c r="DQ111" s="901" t="s">
        <v>433</v>
      </c>
      <c r="DR111" s="901"/>
      <c r="DS111" s="901"/>
      <c r="DT111" s="901"/>
      <c r="DU111" s="901"/>
      <c r="DV111" s="878" t="s">
        <v>126</v>
      </c>
      <c r="DW111" s="878"/>
      <c r="DX111" s="878"/>
      <c r="DY111" s="878"/>
      <c r="DZ111" s="879"/>
    </row>
    <row r="112" spans="1:131" s="248" customFormat="1" ht="26.25" customHeight="1" x14ac:dyDescent="0.2">
      <c r="A112" s="1003" t="s">
        <v>437</v>
      </c>
      <c r="B112" s="1004"/>
      <c r="C112" s="834" t="s">
        <v>438</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126</v>
      </c>
      <c r="AB112" s="864"/>
      <c r="AC112" s="864"/>
      <c r="AD112" s="864"/>
      <c r="AE112" s="865"/>
      <c r="AF112" s="866" t="s">
        <v>126</v>
      </c>
      <c r="AG112" s="864"/>
      <c r="AH112" s="864"/>
      <c r="AI112" s="864"/>
      <c r="AJ112" s="865"/>
      <c r="AK112" s="866" t="s">
        <v>126</v>
      </c>
      <c r="AL112" s="864"/>
      <c r="AM112" s="864"/>
      <c r="AN112" s="864"/>
      <c r="AO112" s="865"/>
      <c r="AP112" s="911" t="s">
        <v>126</v>
      </c>
      <c r="AQ112" s="912"/>
      <c r="AR112" s="912"/>
      <c r="AS112" s="912"/>
      <c r="AT112" s="913"/>
      <c r="AU112" s="1023"/>
      <c r="AV112" s="1024"/>
      <c r="AW112" s="1024"/>
      <c r="AX112" s="1024"/>
      <c r="AY112" s="1024"/>
      <c r="AZ112" s="899" t="s">
        <v>439</v>
      </c>
      <c r="BA112" s="834"/>
      <c r="BB112" s="834"/>
      <c r="BC112" s="834"/>
      <c r="BD112" s="834"/>
      <c r="BE112" s="834"/>
      <c r="BF112" s="834"/>
      <c r="BG112" s="834"/>
      <c r="BH112" s="834"/>
      <c r="BI112" s="834"/>
      <c r="BJ112" s="834"/>
      <c r="BK112" s="834"/>
      <c r="BL112" s="834"/>
      <c r="BM112" s="834"/>
      <c r="BN112" s="834"/>
      <c r="BO112" s="834"/>
      <c r="BP112" s="835"/>
      <c r="BQ112" s="900">
        <v>7123400</v>
      </c>
      <c r="BR112" s="901"/>
      <c r="BS112" s="901"/>
      <c r="BT112" s="901"/>
      <c r="BU112" s="901"/>
      <c r="BV112" s="901">
        <v>7067623</v>
      </c>
      <c r="BW112" s="901"/>
      <c r="BX112" s="901"/>
      <c r="BY112" s="901"/>
      <c r="BZ112" s="901"/>
      <c r="CA112" s="901">
        <v>7195169</v>
      </c>
      <c r="CB112" s="901"/>
      <c r="CC112" s="901"/>
      <c r="CD112" s="901"/>
      <c r="CE112" s="901"/>
      <c r="CF112" s="962">
        <v>101.8</v>
      </c>
      <c r="CG112" s="963"/>
      <c r="CH112" s="963"/>
      <c r="CI112" s="963"/>
      <c r="CJ112" s="963"/>
      <c r="CK112" s="1018"/>
      <c r="CL112" s="905"/>
      <c r="CM112" s="908" t="s">
        <v>440</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126</v>
      </c>
      <c r="DH112" s="901"/>
      <c r="DI112" s="901"/>
      <c r="DJ112" s="901"/>
      <c r="DK112" s="901"/>
      <c r="DL112" s="901" t="s">
        <v>126</v>
      </c>
      <c r="DM112" s="901"/>
      <c r="DN112" s="901"/>
      <c r="DO112" s="901"/>
      <c r="DP112" s="901"/>
      <c r="DQ112" s="901" t="s">
        <v>126</v>
      </c>
      <c r="DR112" s="901"/>
      <c r="DS112" s="901"/>
      <c r="DT112" s="901"/>
      <c r="DU112" s="901"/>
      <c r="DV112" s="878" t="s">
        <v>433</v>
      </c>
      <c r="DW112" s="878"/>
      <c r="DX112" s="878"/>
      <c r="DY112" s="878"/>
      <c r="DZ112" s="879"/>
    </row>
    <row r="113" spans="1:130" s="248" customFormat="1" ht="26.25" customHeight="1" x14ac:dyDescent="0.2">
      <c r="A113" s="1005"/>
      <c r="B113" s="1006"/>
      <c r="C113" s="834" t="s">
        <v>441</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561255</v>
      </c>
      <c r="AB113" s="1010"/>
      <c r="AC113" s="1010"/>
      <c r="AD113" s="1010"/>
      <c r="AE113" s="1011"/>
      <c r="AF113" s="1012">
        <v>563695</v>
      </c>
      <c r="AG113" s="1010"/>
      <c r="AH113" s="1010"/>
      <c r="AI113" s="1010"/>
      <c r="AJ113" s="1011"/>
      <c r="AK113" s="1012">
        <v>501413</v>
      </c>
      <c r="AL113" s="1010"/>
      <c r="AM113" s="1010"/>
      <c r="AN113" s="1010"/>
      <c r="AO113" s="1011"/>
      <c r="AP113" s="1013">
        <v>7.1</v>
      </c>
      <c r="AQ113" s="1014"/>
      <c r="AR113" s="1014"/>
      <c r="AS113" s="1014"/>
      <c r="AT113" s="1015"/>
      <c r="AU113" s="1023"/>
      <c r="AV113" s="1024"/>
      <c r="AW113" s="1024"/>
      <c r="AX113" s="1024"/>
      <c r="AY113" s="1024"/>
      <c r="AZ113" s="899" t="s">
        <v>442</v>
      </c>
      <c r="BA113" s="834"/>
      <c r="BB113" s="834"/>
      <c r="BC113" s="834"/>
      <c r="BD113" s="834"/>
      <c r="BE113" s="834"/>
      <c r="BF113" s="834"/>
      <c r="BG113" s="834"/>
      <c r="BH113" s="834"/>
      <c r="BI113" s="834"/>
      <c r="BJ113" s="834"/>
      <c r="BK113" s="834"/>
      <c r="BL113" s="834"/>
      <c r="BM113" s="834"/>
      <c r="BN113" s="834"/>
      <c r="BO113" s="834"/>
      <c r="BP113" s="835"/>
      <c r="BQ113" s="900">
        <v>329945</v>
      </c>
      <c r="BR113" s="901"/>
      <c r="BS113" s="901"/>
      <c r="BT113" s="901"/>
      <c r="BU113" s="901"/>
      <c r="BV113" s="901">
        <v>274811</v>
      </c>
      <c r="BW113" s="901"/>
      <c r="BX113" s="901"/>
      <c r="BY113" s="901"/>
      <c r="BZ113" s="901"/>
      <c r="CA113" s="901">
        <v>228556</v>
      </c>
      <c r="CB113" s="901"/>
      <c r="CC113" s="901"/>
      <c r="CD113" s="901"/>
      <c r="CE113" s="901"/>
      <c r="CF113" s="962">
        <v>3.2</v>
      </c>
      <c r="CG113" s="963"/>
      <c r="CH113" s="963"/>
      <c r="CI113" s="963"/>
      <c r="CJ113" s="963"/>
      <c r="CK113" s="1018"/>
      <c r="CL113" s="905"/>
      <c r="CM113" s="908" t="s">
        <v>443</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433</v>
      </c>
      <c r="DH113" s="864"/>
      <c r="DI113" s="864"/>
      <c r="DJ113" s="864"/>
      <c r="DK113" s="865"/>
      <c r="DL113" s="866" t="s">
        <v>433</v>
      </c>
      <c r="DM113" s="864"/>
      <c r="DN113" s="864"/>
      <c r="DO113" s="864"/>
      <c r="DP113" s="865"/>
      <c r="DQ113" s="866" t="s">
        <v>433</v>
      </c>
      <c r="DR113" s="864"/>
      <c r="DS113" s="864"/>
      <c r="DT113" s="864"/>
      <c r="DU113" s="865"/>
      <c r="DV113" s="911" t="s">
        <v>126</v>
      </c>
      <c r="DW113" s="912"/>
      <c r="DX113" s="912"/>
      <c r="DY113" s="912"/>
      <c r="DZ113" s="913"/>
    </row>
    <row r="114" spans="1:130" s="248" customFormat="1" ht="26.25" customHeight="1" x14ac:dyDescent="0.2">
      <c r="A114" s="1005"/>
      <c r="B114" s="1006"/>
      <c r="C114" s="834" t="s">
        <v>444</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83119</v>
      </c>
      <c r="AB114" s="864"/>
      <c r="AC114" s="864"/>
      <c r="AD114" s="864"/>
      <c r="AE114" s="865"/>
      <c r="AF114" s="866">
        <v>64882</v>
      </c>
      <c r="AG114" s="864"/>
      <c r="AH114" s="864"/>
      <c r="AI114" s="864"/>
      <c r="AJ114" s="865"/>
      <c r="AK114" s="866">
        <v>64180</v>
      </c>
      <c r="AL114" s="864"/>
      <c r="AM114" s="864"/>
      <c r="AN114" s="864"/>
      <c r="AO114" s="865"/>
      <c r="AP114" s="911">
        <v>0.9</v>
      </c>
      <c r="AQ114" s="912"/>
      <c r="AR114" s="912"/>
      <c r="AS114" s="912"/>
      <c r="AT114" s="913"/>
      <c r="AU114" s="1023"/>
      <c r="AV114" s="1024"/>
      <c r="AW114" s="1024"/>
      <c r="AX114" s="1024"/>
      <c r="AY114" s="1024"/>
      <c r="AZ114" s="899" t="s">
        <v>445</v>
      </c>
      <c r="BA114" s="834"/>
      <c r="BB114" s="834"/>
      <c r="BC114" s="834"/>
      <c r="BD114" s="834"/>
      <c r="BE114" s="834"/>
      <c r="BF114" s="834"/>
      <c r="BG114" s="834"/>
      <c r="BH114" s="834"/>
      <c r="BI114" s="834"/>
      <c r="BJ114" s="834"/>
      <c r="BK114" s="834"/>
      <c r="BL114" s="834"/>
      <c r="BM114" s="834"/>
      <c r="BN114" s="834"/>
      <c r="BO114" s="834"/>
      <c r="BP114" s="835"/>
      <c r="BQ114" s="900">
        <v>1639620</v>
      </c>
      <c r="BR114" s="901"/>
      <c r="BS114" s="901"/>
      <c r="BT114" s="901"/>
      <c r="BU114" s="901"/>
      <c r="BV114" s="901">
        <v>1720531</v>
      </c>
      <c r="BW114" s="901"/>
      <c r="BX114" s="901"/>
      <c r="BY114" s="901"/>
      <c r="BZ114" s="901"/>
      <c r="CA114" s="901">
        <v>1758408</v>
      </c>
      <c r="CB114" s="901"/>
      <c r="CC114" s="901"/>
      <c r="CD114" s="901"/>
      <c r="CE114" s="901"/>
      <c r="CF114" s="962">
        <v>24.9</v>
      </c>
      <c r="CG114" s="963"/>
      <c r="CH114" s="963"/>
      <c r="CI114" s="963"/>
      <c r="CJ114" s="963"/>
      <c r="CK114" s="1018"/>
      <c r="CL114" s="905"/>
      <c r="CM114" s="908" t="s">
        <v>446</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433</v>
      </c>
      <c r="DH114" s="864"/>
      <c r="DI114" s="864"/>
      <c r="DJ114" s="864"/>
      <c r="DK114" s="865"/>
      <c r="DL114" s="866" t="s">
        <v>126</v>
      </c>
      <c r="DM114" s="864"/>
      <c r="DN114" s="864"/>
      <c r="DO114" s="864"/>
      <c r="DP114" s="865"/>
      <c r="DQ114" s="866" t="s">
        <v>433</v>
      </c>
      <c r="DR114" s="864"/>
      <c r="DS114" s="864"/>
      <c r="DT114" s="864"/>
      <c r="DU114" s="865"/>
      <c r="DV114" s="911" t="s">
        <v>433</v>
      </c>
      <c r="DW114" s="912"/>
      <c r="DX114" s="912"/>
      <c r="DY114" s="912"/>
      <c r="DZ114" s="913"/>
    </row>
    <row r="115" spans="1:130" s="248" customFormat="1" ht="26.25" customHeight="1" x14ac:dyDescent="0.2">
      <c r="A115" s="1005"/>
      <c r="B115" s="1006"/>
      <c r="C115" s="834" t="s">
        <v>447</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2844</v>
      </c>
      <c r="AB115" s="1010"/>
      <c r="AC115" s="1010"/>
      <c r="AD115" s="1010"/>
      <c r="AE115" s="1011"/>
      <c r="AF115" s="1012" t="s">
        <v>126</v>
      </c>
      <c r="AG115" s="1010"/>
      <c r="AH115" s="1010"/>
      <c r="AI115" s="1010"/>
      <c r="AJ115" s="1011"/>
      <c r="AK115" s="1012" t="s">
        <v>126</v>
      </c>
      <c r="AL115" s="1010"/>
      <c r="AM115" s="1010"/>
      <c r="AN115" s="1010"/>
      <c r="AO115" s="1011"/>
      <c r="AP115" s="1013" t="s">
        <v>126</v>
      </c>
      <c r="AQ115" s="1014"/>
      <c r="AR115" s="1014"/>
      <c r="AS115" s="1014"/>
      <c r="AT115" s="1015"/>
      <c r="AU115" s="1023"/>
      <c r="AV115" s="1024"/>
      <c r="AW115" s="1024"/>
      <c r="AX115" s="1024"/>
      <c r="AY115" s="1024"/>
      <c r="AZ115" s="899" t="s">
        <v>448</v>
      </c>
      <c r="BA115" s="834"/>
      <c r="BB115" s="834"/>
      <c r="BC115" s="834"/>
      <c r="BD115" s="834"/>
      <c r="BE115" s="834"/>
      <c r="BF115" s="834"/>
      <c r="BG115" s="834"/>
      <c r="BH115" s="834"/>
      <c r="BI115" s="834"/>
      <c r="BJ115" s="834"/>
      <c r="BK115" s="834"/>
      <c r="BL115" s="834"/>
      <c r="BM115" s="834"/>
      <c r="BN115" s="834"/>
      <c r="BO115" s="834"/>
      <c r="BP115" s="835"/>
      <c r="BQ115" s="900">
        <v>1627603</v>
      </c>
      <c r="BR115" s="901"/>
      <c r="BS115" s="901"/>
      <c r="BT115" s="901"/>
      <c r="BU115" s="901"/>
      <c r="BV115" s="901">
        <v>1590598</v>
      </c>
      <c r="BW115" s="901"/>
      <c r="BX115" s="901"/>
      <c r="BY115" s="901"/>
      <c r="BZ115" s="901"/>
      <c r="CA115" s="901">
        <v>1648222</v>
      </c>
      <c r="CB115" s="901"/>
      <c r="CC115" s="901"/>
      <c r="CD115" s="901"/>
      <c r="CE115" s="901"/>
      <c r="CF115" s="962">
        <v>23.3</v>
      </c>
      <c r="CG115" s="963"/>
      <c r="CH115" s="963"/>
      <c r="CI115" s="963"/>
      <c r="CJ115" s="963"/>
      <c r="CK115" s="1018"/>
      <c r="CL115" s="905"/>
      <c r="CM115" s="899" t="s">
        <v>449</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433</v>
      </c>
      <c r="DH115" s="864"/>
      <c r="DI115" s="864"/>
      <c r="DJ115" s="864"/>
      <c r="DK115" s="865"/>
      <c r="DL115" s="866" t="s">
        <v>126</v>
      </c>
      <c r="DM115" s="864"/>
      <c r="DN115" s="864"/>
      <c r="DO115" s="864"/>
      <c r="DP115" s="865"/>
      <c r="DQ115" s="866" t="s">
        <v>126</v>
      </c>
      <c r="DR115" s="864"/>
      <c r="DS115" s="864"/>
      <c r="DT115" s="864"/>
      <c r="DU115" s="865"/>
      <c r="DV115" s="911" t="s">
        <v>433</v>
      </c>
      <c r="DW115" s="912"/>
      <c r="DX115" s="912"/>
      <c r="DY115" s="912"/>
      <c r="DZ115" s="913"/>
    </row>
    <row r="116" spans="1:130" s="248" customFormat="1" ht="26.25" customHeight="1" x14ac:dyDescent="0.2">
      <c r="A116" s="1007"/>
      <c r="B116" s="1008"/>
      <c r="C116" s="967" t="s">
        <v>450</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v>156</v>
      </c>
      <c r="AB116" s="864"/>
      <c r="AC116" s="864"/>
      <c r="AD116" s="864"/>
      <c r="AE116" s="865"/>
      <c r="AF116" s="866">
        <v>310</v>
      </c>
      <c r="AG116" s="864"/>
      <c r="AH116" s="864"/>
      <c r="AI116" s="864"/>
      <c r="AJ116" s="865"/>
      <c r="AK116" s="866">
        <v>758</v>
      </c>
      <c r="AL116" s="864"/>
      <c r="AM116" s="864"/>
      <c r="AN116" s="864"/>
      <c r="AO116" s="865"/>
      <c r="AP116" s="911">
        <v>0</v>
      </c>
      <c r="AQ116" s="912"/>
      <c r="AR116" s="912"/>
      <c r="AS116" s="912"/>
      <c r="AT116" s="913"/>
      <c r="AU116" s="1023"/>
      <c r="AV116" s="1024"/>
      <c r="AW116" s="1024"/>
      <c r="AX116" s="1024"/>
      <c r="AY116" s="1024"/>
      <c r="AZ116" s="950" t="s">
        <v>451</v>
      </c>
      <c r="BA116" s="951"/>
      <c r="BB116" s="951"/>
      <c r="BC116" s="951"/>
      <c r="BD116" s="951"/>
      <c r="BE116" s="951"/>
      <c r="BF116" s="951"/>
      <c r="BG116" s="951"/>
      <c r="BH116" s="951"/>
      <c r="BI116" s="951"/>
      <c r="BJ116" s="951"/>
      <c r="BK116" s="951"/>
      <c r="BL116" s="951"/>
      <c r="BM116" s="951"/>
      <c r="BN116" s="951"/>
      <c r="BO116" s="951"/>
      <c r="BP116" s="952"/>
      <c r="BQ116" s="900" t="s">
        <v>126</v>
      </c>
      <c r="BR116" s="901"/>
      <c r="BS116" s="901"/>
      <c r="BT116" s="901"/>
      <c r="BU116" s="901"/>
      <c r="BV116" s="901" t="s">
        <v>452</v>
      </c>
      <c r="BW116" s="901"/>
      <c r="BX116" s="901"/>
      <c r="BY116" s="901"/>
      <c r="BZ116" s="901"/>
      <c r="CA116" s="901" t="s">
        <v>126</v>
      </c>
      <c r="CB116" s="901"/>
      <c r="CC116" s="901"/>
      <c r="CD116" s="901"/>
      <c r="CE116" s="901"/>
      <c r="CF116" s="962" t="s">
        <v>433</v>
      </c>
      <c r="CG116" s="963"/>
      <c r="CH116" s="963"/>
      <c r="CI116" s="963"/>
      <c r="CJ116" s="963"/>
      <c r="CK116" s="1018"/>
      <c r="CL116" s="905"/>
      <c r="CM116" s="908" t="s">
        <v>453</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433</v>
      </c>
      <c r="DH116" s="864"/>
      <c r="DI116" s="864"/>
      <c r="DJ116" s="864"/>
      <c r="DK116" s="865"/>
      <c r="DL116" s="866" t="s">
        <v>126</v>
      </c>
      <c r="DM116" s="864"/>
      <c r="DN116" s="864"/>
      <c r="DO116" s="864"/>
      <c r="DP116" s="865"/>
      <c r="DQ116" s="866" t="s">
        <v>126</v>
      </c>
      <c r="DR116" s="864"/>
      <c r="DS116" s="864"/>
      <c r="DT116" s="864"/>
      <c r="DU116" s="865"/>
      <c r="DV116" s="911" t="s">
        <v>126</v>
      </c>
      <c r="DW116" s="912"/>
      <c r="DX116" s="912"/>
      <c r="DY116" s="912"/>
      <c r="DZ116" s="913"/>
    </row>
    <row r="117" spans="1:130" s="248" customFormat="1" ht="26.25" customHeight="1" x14ac:dyDescent="0.2">
      <c r="A117" s="988" t="s">
        <v>184</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454</v>
      </c>
      <c r="Z117" s="990"/>
      <c r="AA117" s="995">
        <v>2085245</v>
      </c>
      <c r="AB117" s="996"/>
      <c r="AC117" s="996"/>
      <c r="AD117" s="996"/>
      <c r="AE117" s="997"/>
      <c r="AF117" s="998">
        <v>1984647</v>
      </c>
      <c r="AG117" s="996"/>
      <c r="AH117" s="996"/>
      <c r="AI117" s="996"/>
      <c r="AJ117" s="997"/>
      <c r="AK117" s="998">
        <v>1846210</v>
      </c>
      <c r="AL117" s="996"/>
      <c r="AM117" s="996"/>
      <c r="AN117" s="996"/>
      <c r="AO117" s="997"/>
      <c r="AP117" s="999"/>
      <c r="AQ117" s="1000"/>
      <c r="AR117" s="1000"/>
      <c r="AS117" s="1000"/>
      <c r="AT117" s="1001"/>
      <c r="AU117" s="1023"/>
      <c r="AV117" s="1024"/>
      <c r="AW117" s="1024"/>
      <c r="AX117" s="1024"/>
      <c r="AY117" s="1024"/>
      <c r="AZ117" s="950" t="s">
        <v>455</v>
      </c>
      <c r="BA117" s="951"/>
      <c r="BB117" s="951"/>
      <c r="BC117" s="951"/>
      <c r="BD117" s="951"/>
      <c r="BE117" s="951"/>
      <c r="BF117" s="951"/>
      <c r="BG117" s="951"/>
      <c r="BH117" s="951"/>
      <c r="BI117" s="951"/>
      <c r="BJ117" s="951"/>
      <c r="BK117" s="951"/>
      <c r="BL117" s="951"/>
      <c r="BM117" s="951"/>
      <c r="BN117" s="951"/>
      <c r="BO117" s="951"/>
      <c r="BP117" s="952"/>
      <c r="BQ117" s="900" t="s">
        <v>126</v>
      </c>
      <c r="BR117" s="901"/>
      <c r="BS117" s="901"/>
      <c r="BT117" s="901"/>
      <c r="BU117" s="901"/>
      <c r="BV117" s="901" t="s">
        <v>126</v>
      </c>
      <c r="BW117" s="901"/>
      <c r="BX117" s="901"/>
      <c r="BY117" s="901"/>
      <c r="BZ117" s="901"/>
      <c r="CA117" s="901" t="s">
        <v>126</v>
      </c>
      <c r="CB117" s="901"/>
      <c r="CC117" s="901"/>
      <c r="CD117" s="901"/>
      <c r="CE117" s="901"/>
      <c r="CF117" s="962" t="s">
        <v>126</v>
      </c>
      <c r="CG117" s="963"/>
      <c r="CH117" s="963"/>
      <c r="CI117" s="963"/>
      <c r="CJ117" s="963"/>
      <c r="CK117" s="1018"/>
      <c r="CL117" s="905"/>
      <c r="CM117" s="908" t="s">
        <v>456</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126</v>
      </c>
      <c r="DH117" s="864"/>
      <c r="DI117" s="864"/>
      <c r="DJ117" s="864"/>
      <c r="DK117" s="865"/>
      <c r="DL117" s="866" t="s">
        <v>452</v>
      </c>
      <c r="DM117" s="864"/>
      <c r="DN117" s="864"/>
      <c r="DO117" s="864"/>
      <c r="DP117" s="865"/>
      <c r="DQ117" s="866" t="s">
        <v>126</v>
      </c>
      <c r="DR117" s="864"/>
      <c r="DS117" s="864"/>
      <c r="DT117" s="864"/>
      <c r="DU117" s="865"/>
      <c r="DV117" s="911" t="s">
        <v>126</v>
      </c>
      <c r="DW117" s="912"/>
      <c r="DX117" s="912"/>
      <c r="DY117" s="912"/>
      <c r="DZ117" s="913"/>
    </row>
    <row r="118" spans="1:130" s="248" customFormat="1" ht="26.25" customHeight="1" x14ac:dyDescent="0.2">
      <c r="A118" s="988" t="s">
        <v>428</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425</v>
      </c>
      <c r="AB118" s="989"/>
      <c r="AC118" s="989"/>
      <c r="AD118" s="989"/>
      <c r="AE118" s="990"/>
      <c r="AF118" s="991" t="s">
        <v>426</v>
      </c>
      <c r="AG118" s="989"/>
      <c r="AH118" s="989"/>
      <c r="AI118" s="989"/>
      <c r="AJ118" s="990"/>
      <c r="AK118" s="991" t="s">
        <v>305</v>
      </c>
      <c r="AL118" s="989"/>
      <c r="AM118" s="989"/>
      <c r="AN118" s="989"/>
      <c r="AO118" s="990"/>
      <c r="AP118" s="992" t="s">
        <v>427</v>
      </c>
      <c r="AQ118" s="993"/>
      <c r="AR118" s="993"/>
      <c r="AS118" s="993"/>
      <c r="AT118" s="994"/>
      <c r="AU118" s="1023"/>
      <c r="AV118" s="1024"/>
      <c r="AW118" s="1024"/>
      <c r="AX118" s="1024"/>
      <c r="AY118" s="1024"/>
      <c r="AZ118" s="966" t="s">
        <v>457</v>
      </c>
      <c r="BA118" s="967"/>
      <c r="BB118" s="967"/>
      <c r="BC118" s="967"/>
      <c r="BD118" s="967"/>
      <c r="BE118" s="967"/>
      <c r="BF118" s="967"/>
      <c r="BG118" s="967"/>
      <c r="BH118" s="967"/>
      <c r="BI118" s="967"/>
      <c r="BJ118" s="967"/>
      <c r="BK118" s="967"/>
      <c r="BL118" s="967"/>
      <c r="BM118" s="967"/>
      <c r="BN118" s="967"/>
      <c r="BO118" s="967"/>
      <c r="BP118" s="968"/>
      <c r="BQ118" s="969" t="s">
        <v>126</v>
      </c>
      <c r="BR118" s="932"/>
      <c r="BS118" s="932"/>
      <c r="BT118" s="932"/>
      <c r="BU118" s="932"/>
      <c r="BV118" s="932" t="s">
        <v>126</v>
      </c>
      <c r="BW118" s="932"/>
      <c r="BX118" s="932"/>
      <c r="BY118" s="932"/>
      <c r="BZ118" s="932"/>
      <c r="CA118" s="932" t="s">
        <v>126</v>
      </c>
      <c r="CB118" s="932"/>
      <c r="CC118" s="932"/>
      <c r="CD118" s="932"/>
      <c r="CE118" s="932"/>
      <c r="CF118" s="962" t="s">
        <v>126</v>
      </c>
      <c r="CG118" s="963"/>
      <c r="CH118" s="963"/>
      <c r="CI118" s="963"/>
      <c r="CJ118" s="963"/>
      <c r="CK118" s="1018"/>
      <c r="CL118" s="905"/>
      <c r="CM118" s="908" t="s">
        <v>458</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126</v>
      </c>
      <c r="DH118" s="864"/>
      <c r="DI118" s="864"/>
      <c r="DJ118" s="864"/>
      <c r="DK118" s="865"/>
      <c r="DL118" s="866" t="s">
        <v>126</v>
      </c>
      <c r="DM118" s="864"/>
      <c r="DN118" s="864"/>
      <c r="DO118" s="864"/>
      <c r="DP118" s="865"/>
      <c r="DQ118" s="866" t="s">
        <v>126</v>
      </c>
      <c r="DR118" s="864"/>
      <c r="DS118" s="864"/>
      <c r="DT118" s="864"/>
      <c r="DU118" s="865"/>
      <c r="DV118" s="911" t="s">
        <v>126</v>
      </c>
      <c r="DW118" s="912"/>
      <c r="DX118" s="912"/>
      <c r="DY118" s="912"/>
      <c r="DZ118" s="913"/>
    </row>
    <row r="119" spans="1:130" s="248" customFormat="1" ht="26.25" customHeight="1" x14ac:dyDescent="0.2">
      <c r="A119" s="902" t="s">
        <v>431</v>
      </c>
      <c r="B119" s="903"/>
      <c r="C119" s="978" t="s">
        <v>432</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126</v>
      </c>
      <c r="AB119" s="982"/>
      <c r="AC119" s="982"/>
      <c r="AD119" s="982"/>
      <c r="AE119" s="983"/>
      <c r="AF119" s="984" t="s">
        <v>126</v>
      </c>
      <c r="AG119" s="982"/>
      <c r="AH119" s="982"/>
      <c r="AI119" s="982"/>
      <c r="AJ119" s="983"/>
      <c r="AK119" s="984" t="s">
        <v>126</v>
      </c>
      <c r="AL119" s="982"/>
      <c r="AM119" s="982"/>
      <c r="AN119" s="982"/>
      <c r="AO119" s="983"/>
      <c r="AP119" s="985" t="s">
        <v>126</v>
      </c>
      <c r="AQ119" s="986"/>
      <c r="AR119" s="986"/>
      <c r="AS119" s="986"/>
      <c r="AT119" s="987"/>
      <c r="AU119" s="1025"/>
      <c r="AV119" s="1026"/>
      <c r="AW119" s="1026"/>
      <c r="AX119" s="1026"/>
      <c r="AY119" s="1026"/>
      <c r="AZ119" s="279" t="s">
        <v>184</v>
      </c>
      <c r="BA119" s="279"/>
      <c r="BB119" s="279"/>
      <c r="BC119" s="279"/>
      <c r="BD119" s="279"/>
      <c r="BE119" s="279"/>
      <c r="BF119" s="279"/>
      <c r="BG119" s="279"/>
      <c r="BH119" s="279"/>
      <c r="BI119" s="279"/>
      <c r="BJ119" s="279"/>
      <c r="BK119" s="279"/>
      <c r="BL119" s="279"/>
      <c r="BM119" s="279"/>
      <c r="BN119" s="279"/>
      <c r="BO119" s="964" t="s">
        <v>459</v>
      </c>
      <c r="BP119" s="965"/>
      <c r="BQ119" s="969">
        <v>22849487</v>
      </c>
      <c r="BR119" s="932"/>
      <c r="BS119" s="932"/>
      <c r="BT119" s="932"/>
      <c r="BU119" s="932"/>
      <c r="BV119" s="932">
        <v>22830886</v>
      </c>
      <c r="BW119" s="932"/>
      <c r="BX119" s="932"/>
      <c r="BY119" s="932"/>
      <c r="BZ119" s="932"/>
      <c r="CA119" s="932">
        <v>23168496</v>
      </c>
      <c r="CB119" s="932"/>
      <c r="CC119" s="932"/>
      <c r="CD119" s="932"/>
      <c r="CE119" s="932"/>
      <c r="CF119" s="830"/>
      <c r="CG119" s="831"/>
      <c r="CH119" s="831"/>
      <c r="CI119" s="831"/>
      <c r="CJ119" s="921"/>
      <c r="CK119" s="1019"/>
      <c r="CL119" s="907"/>
      <c r="CM119" s="925" t="s">
        <v>460</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433</v>
      </c>
      <c r="DH119" s="847"/>
      <c r="DI119" s="847"/>
      <c r="DJ119" s="847"/>
      <c r="DK119" s="848"/>
      <c r="DL119" s="849" t="s">
        <v>126</v>
      </c>
      <c r="DM119" s="847"/>
      <c r="DN119" s="847"/>
      <c r="DO119" s="847"/>
      <c r="DP119" s="848"/>
      <c r="DQ119" s="849" t="s">
        <v>126</v>
      </c>
      <c r="DR119" s="847"/>
      <c r="DS119" s="847"/>
      <c r="DT119" s="847"/>
      <c r="DU119" s="848"/>
      <c r="DV119" s="935" t="s">
        <v>126</v>
      </c>
      <c r="DW119" s="936"/>
      <c r="DX119" s="936"/>
      <c r="DY119" s="936"/>
      <c r="DZ119" s="937"/>
    </row>
    <row r="120" spans="1:130" s="248" customFormat="1" ht="26.25" customHeight="1" x14ac:dyDescent="0.2">
      <c r="A120" s="904"/>
      <c r="B120" s="905"/>
      <c r="C120" s="908" t="s">
        <v>436</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126</v>
      </c>
      <c r="AB120" s="864"/>
      <c r="AC120" s="864"/>
      <c r="AD120" s="864"/>
      <c r="AE120" s="865"/>
      <c r="AF120" s="866" t="s">
        <v>433</v>
      </c>
      <c r="AG120" s="864"/>
      <c r="AH120" s="864"/>
      <c r="AI120" s="864"/>
      <c r="AJ120" s="865"/>
      <c r="AK120" s="866" t="s">
        <v>126</v>
      </c>
      <c r="AL120" s="864"/>
      <c r="AM120" s="864"/>
      <c r="AN120" s="864"/>
      <c r="AO120" s="865"/>
      <c r="AP120" s="911" t="s">
        <v>126</v>
      </c>
      <c r="AQ120" s="912"/>
      <c r="AR120" s="912"/>
      <c r="AS120" s="912"/>
      <c r="AT120" s="913"/>
      <c r="AU120" s="970" t="s">
        <v>461</v>
      </c>
      <c r="AV120" s="971"/>
      <c r="AW120" s="971"/>
      <c r="AX120" s="971"/>
      <c r="AY120" s="972"/>
      <c r="AZ120" s="947" t="s">
        <v>462</v>
      </c>
      <c r="BA120" s="892"/>
      <c r="BB120" s="892"/>
      <c r="BC120" s="892"/>
      <c r="BD120" s="892"/>
      <c r="BE120" s="892"/>
      <c r="BF120" s="892"/>
      <c r="BG120" s="892"/>
      <c r="BH120" s="892"/>
      <c r="BI120" s="892"/>
      <c r="BJ120" s="892"/>
      <c r="BK120" s="892"/>
      <c r="BL120" s="892"/>
      <c r="BM120" s="892"/>
      <c r="BN120" s="892"/>
      <c r="BO120" s="892"/>
      <c r="BP120" s="893"/>
      <c r="BQ120" s="948">
        <v>998955</v>
      </c>
      <c r="BR120" s="929"/>
      <c r="BS120" s="929"/>
      <c r="BT120" s="929"/>
      <c r="BU120" s="929"/>
      <c r="BV120" s="929">
        <v>1188697</v>
      </c>
      <c r="BW120" s="929"/>
      <c r="BX120" s="929"/>
      <c r="BY120" s="929"/>
      <c r="BZ120" s="929"/>
      <c r="CA120" s="929">
        <v>1246380</v>
      </c>
      <c r="CB120" s="929"/>
      <c r="CC120" s="929"/>
      <c r="CD120" s="929"/>
      <c r="CE120" s="929"/>
      <c r="CF120" s="953">
        <v>17.600000000000001</v>
      </c>
      <c r="CG120" s="954"/>
      <c r="CH120" s="954"/>
      <c r="CI120" s="954"/>
      <c r="CJ120" s="954"/>
      <c r="CK120" s="955" t="s">
        <v>463</v>
      </c>
      <c r="CL120" s="939"/>
      <c r="CM120" s="939"/>
      <c r="CN120" s="939"/>
      <c r="CO120" s="940"/>
      <c r="CP120" s="959" t="s">
        <v>407</v>
      </c>
      <c r="CQ120" s="960"/>
      <c r="CR120" s="960"/>
      <c r="CS120" s="960"/>
      <c r="CT120" s="960"/>
      <c r="CU120" s="960"/>
      <c r="CV120" s="960"/>
      <c r="CW120" s="960"/>
      <c r="CX120" s="960"/>
      <c r="CY120" s="960"/>
      <c r="CZ120" s="960"/>
      <c r="DA120" s="960"/>
      <c r="DB120" s="960"/>
      <c r="DC120" s="960"/>
      <c r="DD120" s="960"/>
      <c r="DE120" s="960"/>
      <c r="DF120" s="961"/>
      <c r="DG120" s="948">
        <v>7123400</v>
      </c>
      <c r="DH120" s="929"/>
      <c r="DI120" s="929"/>
      <c r="DJ120" s="929"/>
      <c r="DK120" s="929"/>
      <c r="DL120" s="929">
        <v>7067623</v>
      </c>
      <c r="DM120" s="929"/>
      <c r="DN120" s="929"/>
      <c r="DO120" s="929"/>
      <c r="DP120" s="929"/>
      <c r="DQ120" s="929">
        <v>7195169</v>
      </c>
      <c r="DR120" s="929"/>
      <c r="DS120" s="929"/>
      <c r="DT120" s="929"/>
      <c r="DU120" s="929"/>
      <c r="DV120" s="930">
        <v>101.8</v>
      </c>
      <c r="DW120" s="930"/>
      <c r="DX120" s="930"/>
      <c r="DY120" s="930"/>
      <c r="DZ120" s="931"/>
    </row>
    <row r="121" spans="1:130" s="248" customFormat="1" ht="26.25" customHeight="1" x14ac:dyDescent="0.2">
      <c r="A121" s="904"/>
      <c r="B121" s="905"/>
      <c r="C121" s="950" t="s">
        <v>464</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126</v>
      </c>
      <c r="AB121" s="864"/>
      <c r="AC121" s="864"/>
      <c r="AD121" s="864"/>
      <c r="AE121" s="865"/>
      <c r="AF121" s="866" t="s">
        <v>126</v>
      </c>
      <c r="AG121" s="864"/>
      <c r="AH121" s="864"/>
      <c r="AI121" s="864"/>
      <c r="AJ121" s="865"/>
      <c r="AK121" s="866" t="s">
        <v>126</v>
      </c>
      <c r="AL121" s="864"/>
      <c r="AM121" s="864"/>
      <c r="AN121" s="864"/>
      <c r="AO121" s="865"/>
      <c r="AP121" s="911" t="s">
        <v>126</v>
      </c>
      <c r="AQ121" s="912"/>
      <c r="AR121" s="912"/>
      <c r="AS121" s="912"/>
      <c r="AT121" s="913"/>
      <c r="AU121" s="973"/>
      <c r="AV121" s="974"/>
      <c r="AW121" s="974"/>
      <c r="AX121" s="974"/>
      <c r="AY121" s="975"/>
      <c r="AZ121" s="899" t="s">
        <v>465</v>
      </c>
      <c r="BA121" s="834"/>
      <c r="BB121" s="834"/>
      <c r="BC121" s="834"/>
      <c r="BD121" s="834"/>
      <c r="BE121" s="834"/>
      <c r="BF121" s="834"/>
      <c r="BG121" s="834"/>
      <c r="BH121" s="834"/>
      <c r="BI121" s="834"/>
      <c r="BJ121" s="834"/>
      <c r="BK121" s="834"/>
      <c r="BL121" s="834"/>
      <c r="BM121" s="834"/>
      <c r="BN121" s="834"/>
      <c r="BO121" s="834"/>
      <c r="BP121" s="835"/>
      <c r="BQ121" s="900">
        <v>378314</v>
      </c>
      <c r="BR121" s="901"/>
      <c r="BS121" s="901"/>
      <c r="BT121" s="901"/>
      <c r="BU121" s="901"/>
      <c r="BV121" s="901">
        <v>307387</v>
      </c>
      <c r="BW121" s="901"/>
      <c r="BX121" s="901"/>
      <c r="BY121" s="901"/>
      <c r="BZ121" s="901"/>
      <c r="CA121" s="901">
        <v>238986</v>
      </c>
      <c r="CB121" s="901"/>
      <c r="CC121" s="901"/>
      <c r="CD121" s="901"/>
      <c r="CE121" s="901"/>
      <c r="CF121" s="962">
        <v>3.4</v>
      </c>
      <c r="CG121" s="963"/>
      <c r="CH121" s="963"/>
      <c r="CI121" s="963"/>
      <c r="CJ121" s="963"/>
      <c r="CK121" s="956"/>
      <c r="CL121" s="942"/>
      <c r="CM121" s="942"/>
      <c r="CN121" s="942"/>
      <c r="CO121" s="943"/>
      <c r="CP121" s="922" t="s">
        <v>403</v>
      </c>
      <c r="CQ121" s="923"/>
      <c r="CR121" s="923"/>
      <c r="CS121" s="923"/>
      <c r="CT121" s="923"/>
      <c r="CU121" s="923"/>
      <c r="CV121" s="923"/>
      <c r="CW121" s="923"/>
      <c r="CX121" s="923"/>
      <c r="CY121" s="923"/>
      <c r="CZ121" s="923"/>
      <c r="DA121" s="923"/>
      <c r="DB121" s="923"/>
      <c r="DC121" s="923"/>
      <c r="DD121" s="923"/>
      <c r="DE121" s="923"/>
      <c r="DF121" s="924"/>
      <c r="DG121" s="900" t="s">
        <v>126</v>
      </c>
      <c r="DH121" s="901"/>
      <c r="DI121" s="901"/>
      <c r="DJ121" s="901"/>
      <c r="DK121" s="901"/>
      <c r="DL121" s="901" t="s">
        <v>126</v>
      </c>
      <c r="DM121" s="901"/>
      <c r="DN121" s="901"/>
      <c r="DO121" s="901"/>
      <c r="DP121" s="901"/>
      <c r="DQ121" s="901" t="s">
        <v>126</v>
      </c>
      <c r="DR121" s="901"/>
      <c r="DS121" s="901"/>
      <c r="DT121" s="901"/>
      <c r="DU121" s="901"/>
      <c r="DV121" s="878" t="s">
        <v>126</v>
      </c>
      <c r="DW121" s="878"/>
      <c r="DX121" s="878"/>
      <c r="DY121" s="878"/>
      <c r="DZ121" s="879"/>
    </row>
    <row r="122" spans="1:130" s="248" customFormat="1" ht="26.25" customHeight="1" x14ac:dyDescent="0.2">
      <c r="A122" s="904"/>
      <c r="B122" s="905"/>
      <c r="C122" s="908" t="s">
        <v>446</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126</v>
      </c>
      <c r="AB122" s="864"/>
      <c r="AC122" s="864"/>
      <c r="AD122" s="864"/>
      <c r="AE122" s="865"/>
      <c r="AF122" s="866" t="s">
        <v>126</v>
      </c>
      <c r="AG122" s="864"/>
      <c r="AH122" s="864"/>
      <c r="AI122" s="864"/>
      <c r="AJ122" s="865"/>
      <c r="AK122" s="866" t="s">
        <v>126</v>
      </c>
      <c r="AL122" s="864"/>
      <c r="AM122" s="864"/>
      <c r="AN122" s="864"/>
      <c r="AO122" s="865"/>
      <c r="AP122" s="911" t="s">
        <v>126</v>
      </c>
      <c r="AQ122" s="912"/>
      <c r="AR122" s="912"/>
      <c r="AS122" s="912"/>
      <c r="AT122" s="913"/>
      <c r="AU122" s="973"/>
      <c r="AV122" s="974"/>
      <c r="AW122" s="974"/>
      <c r="AX122" s="974"/>
      <c r="AY122" s="975"/>
      <c r="AZ122" s="966" t="s">
        <v>466</v>
      </c>
      <c r="BA122" s="967"/>
      <c r="BB122" s="967"/>
      <c r="BC122" s="967"/>
      <c r="BD122" s="967"/>
      <c r="BE122" s="967"/>
      <c r="BF122" s="967"/>
      <c r="BG122" s="967"/>
      <c r="BH122" s="967"/>
      <c r="BI122" s="967"/>
      <c r="BJ122" s="967"/>
      <c r="BK122" s="967"/>
      <c r="BL122" s="967"/>
      <c r="BM122" s="967"/>
      <c r="BN122" s="967"/>
      <c r="BO122" s="967"/>
      <c r="BP122" s="968"/>
      <c r="BQ122" s="969">
        <v>12917052</v>
      </c>
      <c r="BR122" s="932"/>
      <c r="BS122" s="932"/>
      <c r="BT122" s="932"/>
      <c r="BU122" s="932"/>
      <c r="BV122" s="932">
        <v>12700626</v>
      </c>
      <c r="BW122" s="932"/>
      <c r="BX122" s="932"/>
      <c r="BY122" s="932"/>
      <c r="BZ122" s="932"/>
      <c r="CA122" s="932">
        <v>12965332</v>
      </c>
      <c r="CB122" s="932"/>
      <c r="CC122" s="932"/>
      <c r="CD122" s="932"/>
      <c r="CE122" s="932"/>
      <c r="CF122" s="933">
        <v>183.5</v>
      </c>
      <c r="CG122" s="934"/>
      <c r="CH122" s="934"/>
      <c r="CI122" s="934"/>
      <c r="CJ122" s="934"/>
      <c r="CK122" s="956"/>
      <c r="CL122" s="942"/>
      <c r="CM122" s="942"/>
      <c r="CN122" s="942"/>
      <c r="CO122" s="943"/>
      <c r="CP122" s="922" t="s">
        <v>467</v>
      </c>
      <c r="CQ122" s="923"/>
      <c r="CR122" s="923"/>
      <c r="CS122" s="923"/>
      <c r="CT122" s="923"/>
      <c r="CU122" s="923"/>
      <c r="CV122" s="923"/>
      <c r="CW122" s="923"/>
      <c r="CX122" s="923"/>
      <c r="CY122" s="923"/>
      <c r="CZ122" s="923"/>
      <c r="DA122" s="923"/>
      <c r="DB122" s="923"/>
      <c r="DC122" s="923"/>
      <c r="DD122" s="923"/>
      <c r="DE122" s="923"/>
      <c r="DF122" s="924"/>
      <c r="DG122" s="900" t="s">
        <v>452</v>
      </c>
      <c r="DH122" s="901"/>
      <c r="DI122" s="901"/>
      <c r="DJ122" s="901"/>
      <c r="DK122" s="901"/>
      <c r="DL122" s="901" t="s">
        <v>452</v>
      </c>
      <c r="DM122" s="901"/>
      <c r="DN122" s="901"/>
      <c r="DO122" s="901"/>
      <c r="DP122" s="901"/>
      <c r="DQ122" s="901" t="s">
        <v>433</v>
      </c>
      <c r="DR122" s="901"/>
      <c r="DS122" s="901"/>
      <c r="DT122" s="901"/>
      <c r="DU122" s="901"/>
      <c r="DV122" s="878" t="s">
        <v>126</v>
      </c>
      <c r="DW122" s="878"/>
      <c r="DX122" s="878"/>
      <c r="DY122" s="878"/>
      <c r="DZ122" s="879"/>
    </row>
    <row r="123" spans="1:130" s="248" customFormat="1" ht="26.25" customHeight="1" x14ac:dyDescent="0.2">
      <c r="A123" s="904"/>
      <c r="B123" s="905"/>
      <c r="C123" s="908" t="s">
        <v>453</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452</v>
      </c>
      <c r="AB123" s="864"/>
      <c r="AC123" s="864"/>
      <c r="AD123" s="864"/>
      <c r="AE123" s="865"/>
      <c r="AF123" s="866" t="s">
        <v>433</v>
      </c>
      <c r="AG123" s="864"/>
      <c r="AH123" s="864"/>
      <c r="AI123" s="864"/>
      <c r="AJ123" s="865"/>
      <c r="AK123" s="866" t="s">
        <v>452</v>
      </c>
      <c r="AL123" s="864"/>
      <c r="AM123" s="864"/>
      <c r="AN123" s="864"/>
      <c r="AO123" s="865"/>
      <c r="AP123" s="911" t="s">
        <v>452</v>
      </c>
      <c r="AQ123" s="912"/>
      <c r="AR123" s="912"/>
      <c r="AS123" s="912"/>
      <c r="AT123" s="913"/>
      <c r="AU123" s="976"/>
      <c r="AV123" s="977"/>
      <c r="AW123" s="977"/>
      <c r="AX123" s="977"/>
      <c r="AY123" s="977"/>
      <c r="AZ123" s="279" t="s">
        <v>184</v>
      </c>
      <c r="BA123" s="279"/>
      <c r="BB123" s="279"/>
      <c r="BC123" s="279"/>
      <c r="BD123" s="279"/>
      <c r="BE123" s="279"/>
      <c r="BF123" s="279"/>
      <c r="BG123" s="279"/>
      <c r="BH123" s="279"/>
      <c r="BI123" s="279"/>
      <c r="BJ123" s="279"/>
      <c r="BK123" s="279"/>
      <c r="BL123" s="279"/>
      <c r="BM123" s="279"/>
      <c r="BN123" s="279"/>
      <c r="BO123" s="964" t="s">
        <v>468</v>
      </c>
      <c r="BP123" s="965"/>
      <c r="BQ123" s="919">
        <v>14294321</v>
      </c>
      <c r="BR123" s="920"/>
      <c r="BS123" s="920"/>
      <c r="BT123" s="920"/>
      <c r="BU123" s="920"/>
      <c r="BV123" s="920">
        <v>14196710</v>
      </c>
      <c r="BW123" s="920"/>
      <c r="BX123" s="920"/>
      <c r="BY123" s="920"/>
      <c r="BZ123" s="920"/>
      <c r="CA123" s="920">
        <v>14450698</v>
      </c>
      <c r="CB123" s="920"/>
      <c r="CC123" s="920"/>
      <c r="CD123" s="920"/>
      <c r="CE123" s="920"/>
      <c r="CF123" s="830"/>
      <c r="CG123" s="831"/>
      <c r="CH123" s="831"/>
      <c r="CI123" s="831"/>
      <c r="CJ123" s="921"/>
      <c r="CK123" s="956"/>
      <c r="CL123" s="942"/>
      <c r="CM123" s="942"/>
      <c r="CN123" s="942"/>
      <c r="CO123" s="943"/>
      <c r="CP123" s="922" t="s">
        <v>402</v>
      </c>
      <c r="CQ123" s="923"/>
      <c r="CR123" s="923"/>
      <c r="CS123" s="923"/>
      <c r="CT123" s="923"/>
      <c r="CU123" s="923"/>
      <c r="CV123" s="923"/>
      <c r="CW123" s="923"/>
      <c r="CX123" s="923"/>
      <c r="CY123" s="923"/>
      <c r="CZ123" s="923"/>
      <c r="DA123" s="923"/>
      <c r="DB123" s="923"/>
      <c r="DC123" s="923"/>
      <c r="DD123" s="923"/>
      <c r="DE123" s="923"/>
      <c r="DF123" s="924"/>
      <c r="DG123" s="863" t="s">
        <v>126</v>
      </c>
      <c r="DH123" s="864"/>
      <c r="DI123" s="864"/>
      <c r="DJ123" s="864"/>
      <c r="DK123" s="865"/>
      <c r="DL123" s="866" t="s">
        <v>126</v>
      </c>
      <c r="DM123" s="864"/>
      <c r="DN123" s="864"/>
      <c r="DO123" s="864"/>
      <c r="DP123" s="865"/>
      <c r="DQ123" s="866" t="s">
        <v>126</v>
      </c>
      <c r="DR123" s="864"/>
      <c r="DS123" s="864"/>
      <c r="DT123" s="864"/>
      <c r="DU123" s="865"/>
      <c r="DV123" s="911" t="s">
        <v>126</v>
      </c>
      <c r="DW123" s="912"/>
      <c r="DX123" s="912"/>
      <c r="DY123" s="912"/>
      <c r="DZ123" s="913"/>
    </row>
    <row r="124" spans="1:130" s="248" customFormat="1" ht="26.25" customHeight="1" thickBot="1" x14ac:dyDescent="0.25">
      <c r="A124" s="904"/>
      <c r="B124" s="905"/>
      <c r="C124" s="908" t="s">
        <v>456</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126</v>
      </c>
      <c r="AB124" s="864"/>
      <c r="AC124" s="864"/>
      <c r="AD124" s="864"/>
      <c r="AE124" s="865"/>
      <c r="AF124" s="866" t="s">
        <v>126</v>
      </c>
      <c r="AG124" s="864"/>
      <c r="AH124" s="864"/>
      <c r="AI124" s="864"/>
      <c r="AJ124" s="865"/>
      <c r="AK124" s="866" t="s">
        <v>126</v>
      </c>
      <c r="AL124" s="864"/>
      <c r="AM124" s="864"/>
      <c r="AN124" s="864"/>
      <c r="AO124" s="865"/>
      <c r="AP124" s="911" t="s">
        <v>126</v>
      </c>
      <c r="AQ124" s="912"/>
      <c r="AR124" s="912"/>
      <c r="AS124" s="912"/>
      <c r="AT124" s="913"/>
      <c r="AU124" s="914" t="s">
        <v>469</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125.2</v>
      </c>
      <c r="BR124" s="918"/>
      <c r="BS124" s="918"/>
      <c r="BT124" s="918"/>
      <c r="BU124" s="918"/>
      <c r="BV124" s="918">
        <v>126.6</v>
      </c>
      <c r="BW124" s="918"/>
      <c r="BX124" s="918"/>
      <c r="BY124" s="918"/>
      <c r="BZ124" s="918"/>
      <c r="CA124" s="918">
        <v>123.3</v>
      </c>
      <c r="CB124" s="918"/>
      <c r="CC124" s="918"/>
      <c r="CD124" s="918"/>
      <c r="CE124" s="918"/>
      <c r="CF124" s="808"/>
      <c r="CG124" s="809"/>
      <c r="CH124" s="809"/>
      <c r="CI124" s="809"/>
      <c r="CJ124" s="949"/>
      <c r="CK124" s="957"/>
      <c r="CL124" s="957"/>
      <c r="CM124" s="957"/>
      <c r="CN124" s="957"/>
      <c r="CO124" s="958"/>
      <c r="CP124" s="922" t="s">
        <v>470</v>
      </c>
      <c r="CQ124" s="923"/>
      <c r="CR124" s="923"/>
      <c r="CS124" s="923"/>
      <c r="CT124" s="923"/>
      <c r="CU124" s="923"/>
      <c r="CV124" s="923"/>
      <c r="CW124" s="923"/>
      <c r="CX124" s="923"/>
      <c r="CY124" s="923"/>
      <c r="CZ124" s="923"/>
      <c r="DA124" s="923"/>
      <c r="DB124" s="923"/>
      <c r="DC124" s="923"/>
      <c r="DD124" s="923"/>
      <c r="DE124" s="923"/>
      <c r="DF124" s="924"/>
      <c r="DG124" s="846" t="s">
        <v>126</v>
      </c>
      <c r="DH124" s="847"/>
      <c r="DI124" s="847"/>
      <c r="DJ124" s="847"/>
      <c r="DK124" s="848"/>
      <c r="DL124" s="849" t="s">
        <v>126</v>
      </c>
      <c r="DM124" s="847"/>
      <c r="DN124" s="847"/>
      <c r="DO124" s="847"/>
      <c r="DP124" s="848"/>
      <c r="DQ124" s="849" t="s">
        <v>126</v>
      </c>
      <c r="DR124" s="847"/>
      <c r="DS124" s="847"/>
      <c r="DT124" s="847"/>
      <c r="DU124" s="848"/>
      <c r="DV124" s="935" t="s">
        <v>126</v>
      </c>
      <c r="DW124" s="936"/>
      <c r="DX124" s="936"/>
      <c r="DY124" s="936"/>
      <c r="DZ124" s="937"/>
    </row>
    <row r="125" spans="1:130" s="248" customFormat="1" ht="26.25" customHeight="1" x14ac:dyDescent="0.2">
      <c r="A125" s="904"/>
      <c r="B125" s="905"/>
      <c r="C125" s="908" t="s">
        <v>458</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126</v>
      </c>
      <c r="AB125" s="864"/>
      <c r="AC125" s="864"/>
      <c r="AD125" s="864"/>
      <c r="AE125" s="865"/>
      <c r="AF125" s="866" t="s">
        <v>126</v>
      </c>
      <c r="AG125" s="864"/>
      <c r="AH125" s="864"/>
      <c r="AI125" s="864"/>
      <c r="AJ125" s="865"/>
      <c r="AK125" s="866" t="s">
        <v>126</v>
      </c>
      <c r="AL125" s="864"/>
      <c r="AM125" s="864"/>
      <c r="AN125" s="864"/>
      <c r="AO125" s="865"/>
      <c r="AP125" s="911" t="s">
        <v>126</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471</v>
      </c>
      <c r="CL125" s="939"/>
      <c r="CM125" s="939"/>
      <c r="CN125" s="939"/>
      <c r="CO125" s="940"/>
      <c r="CP125" s="947" t="s">
        <v>472</v>
      </c>
      <c r="CQ125" s="892"/>
      <c r="CR125" s="892"/>
      <c r="CS125" s="892"/>
      <c r="CT125" s="892"/>
      <c r="CU125" s="892"/>
      <c r="CV125" s="892"/>
      <c r="CW125" s="892"/>
      <c r="CX125" s="892"/>
      <c r="CY125" s="892"/>
      <c r="CZ125" s="892"/>
      <c r="DA125" s="892"/>
      <c r="DB125" s="892"/>
      <c r="DC125" s="892"/>
      <c r="DD125" s="892"/>
      <c r="DE125" s="892"/>
      <c r="DF125" s="893"/>
      <c r="DG125" s="948" t="s">
        <v>126</v>
      </c>
      <c r="DH125" s="929"/>
      <c r="DI125" s="929"/>
      <c r="DJ125" s="929"/>
      <c r="DK125" s="929"/>
      <c r="DL125" s="929" t="s">
        <v>126</v>
      </c>
      <c r="DM125" s="929"/>
      <c r="DN125" s="929"/>
      <c r="DO125" s="929"/>
      <c r="DP125" s="929"/>
      <c r="DQ125" s="929" t="s">
        <v>126</v>
      </c>
      <c r="DR125" s="929"/>
      <c r="DS125" s="929"/>
      <c r="DT125" s="929"/>
      <c r="DU125" s="929"/>
      <c r="DV125" s="930" t="s">
        <v>126</v>
      </c>
      <c r="DW125" s="930"/>
      <c r="DX125" s="930"/>
      <c r="DY125" s="930"/>
      <c r="DZ125" s="931"/>
    </row>
    <row r="126" spans="1:130" s="248" customFormat="1" ht="26.25" customHeight="1" thickBot="1" x14ac:dyDescent="0.25">
      <c r="A126" s="904"/>
      <c r="B126" s="905"/>
      <c r="C126" s="908" t="s">
        <v>460</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v>2844</v>
      </c>
      <c r="AB126" s="864"/>
      <c r="AC126" s="864"/>
      <c r="AD126" s="864"/>
      <c r="AE126" s="865"/>
      <c r="AF126" s="866" t="s">
        <v>126</v>
      </c>
      <c r="AG126" s="864"/>
      <c r="AH126" s="864"/>
      <c r="AI126" s="864"/>
      <c r="AJ126" s="865"/>
      <c r="AK126" s="866" t="s">
        <v>126</v>
      </c>
      <c r="AL126" s="864"/>
      <c r="AM126" s="864"/>
      <c r="AN126" s="864"/>
      <c r="AO126" s="865"/>
      <c r="AP126" s="911" t="s">
        <v>126</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473</v>
      </c>
      <c r="CQ126" s="834"/>
      <c r="CR126" s="834"/>
      <c r="CS126" s="834"/>
      <c r="CT126" s="834"/>
      <c r="CU126" s="834"/>
      <c r="CV126" s="834"/>
      <c r="CW126" s="834"/>
      <c r="CX126" s="834"/>
      <c r="CY126" s="834"/>
      <c r="CZ126" s="834"/>
      <c r="DA126" s="834"/>
      <c r="DB126" s="834"/>
      <c r="DC126" s="834"/>
      <c r="DD126" s="834"/>
      <c r="DE126" s="834"/>
      <c r="DF126" s="835"/>
      <c r="DG126" s="900">
        <v>1627603</v>
      </c>
      <c r="DH126" s="901"/>
      <c r="DI126" s="901"/>
      <c r="DJ126" s="901"/>
      <c r="DK126" s="901"/>
      <c r="DL126" s="901">
        <v>1590598</v>
      </c>
      <c r="DM126" s="901"/>
      <c r="DN126" s="901"/>
      <c r="DO126" s="901"/>
      <c r="DP126" s="901"/>
      <c r="DQ126" s="901">
        <v>1648222</v>
      </c>
      <c r="DR126" s="901"/>
      <c r="DS126" s="901"/>
      <c r="DT126" s="901"/>
      <c r="DU126" s="901"/>
      <c r="DV126" s="878">
        <v>23.3</v>
      </c>
      <c r="DW126" s="878"/>
      <c r="DX126" s="878"/>
      <c r="DY126" s="878"/>
      <c r="DZ126" s="879"/>
    </row>
    <row r="127" spans="1:130" s="248" customFormat="1" ht="26.25" customHeight="1" x14ac:dyDescent="0.2">
      <c r="A127" s="906"/>
      <c r="B127" s="907"/>
      <c r="C127" s="925" t="s">
        <v>474</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126</v>
      </c>
      <c r="AB127" s="864"/>
      <c r="AC127" s="864"/>
      <c r="AD127" s="864"/>
      <c r="AE127" s="865"/>
      <c r="AF127" s="866" t="s">
        <v>126</v>
      </c>
      <c r="AG127" s="864"/>
      <c r="AH127" s="864"/>
      <c r="AI127" s="864"/>
      <c r="AJ127" s="865"/>
      <c r="AK127" s="866" t="s">
        <v>126</v>
      </c>
      <c r="AL127" s="864"/>
      <c r="AM127" s="864"/>
      <c r="AN127" s="864"/>
      <c r="AO127" s="865"/>
      <c r="AP127" s="911" t="s">
        <v>126</v>
      </c>
      <c r="AQ127" s="912"/>
      <c r="AR127" s="912"/>
      <c r="AS127" s="912"/>
      <c r="AT127" s="913"/>
      <c r="AU127" s="284"/>
      <c r="AV127" s="284"/>
      <c r="AW127" s="284"/>
      <c r="AX127" s="928" t="s">
        <v>475</v>
      </c>
      <c r="AY127" s="896"/>
      <c r="AZ127" s="896"/>
      <c r="BA127" s="896"/>
      <c r="BB127" s="896"/>
      <c r="BC127" s="896"/>
      <c r="BD127" s="896"/>
      <c r="BE127" s="897"/>
      <c r="BF127" s="895" t="s">
        <v>476</v>
      </c>
      <c r="BG127" s="896"/>
      <c r="BH127" s="896"/>
      <c r="BI127" s="896"/>
      <c r="BJ127" s="896"/>
      <c r="BK127" s="896"/>
      <c r="BL127" s="897"/>
      <c r="BM127" s="895" t="s">
        <v>477</v>
      </c>
      <c r="BN127" s="896"/>
      <c r="BO127" s="896"/>
      <c r="BP127" s="896"/>
      <c r="BQ127" s="896"/>
      <c r="BR127" s="896"/>
      <c r="BS127" s="897"/>
      <c r="BT127" s="895" t="s">
        <v>478</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479</v>
      </c>
      <c r="CQ127" s="834"/>
      <c r="CR127" s="834"/>
      <c r="CS127" s="834"/>
      <c r="CT127" s="834"/>
      <c r="CU127" s="834"/>
      <c r="CV127" s="834"/>
      <c r="CW127" s="834"/>
      <c r="CX127" s="834"/>
      <c r="CY127" s="834"/>
      <c r="CZ127" s="834"/>
      <c r="DA127" s="834"/>
      <c r="DB127" s="834"/>
      <c r="DC127" s="834"/>
      <c r="DD127" s="834"/>
      <c r="DE127" s="834"/>
      <c r="DF127" s="835"/>
      <c r="DG127" s="900" t="s">
        <v>126</v>
      </c>
      <c r="DH127" s="901"/>
      <c r="DI127" s="901"/>
      <c r="DJ127" s="901"/>
      <c r="DK127" s="901"/>
      <c r="DL127" s="901" t="s">
        <v>126</v>
      </c>
      <c r="DM127" s="901"/>
      <c r="DN127" s="901"/>
      <c r="DO127" s="901"/>
      <c r="DP127" s="901"/>
      <c r="DQ127" s="901" t="s">
        <v>126</v>
      </c>
      <c r="DR127" s="901"/>
      <c r="DS127" s="901"/>
      <c r="DT127" s="901"/>
      <c r="DU127" s="901"/>
      <c r="DV127" s="878" t="s">
        <v>126</v>
      </c>
      <c r="DW127" s="878"/>
      <c r="DX127" s="878"/>
      <c r="DY127" s="878"/>
      <c r="DZ127" s="879"/>
    </row>
    <row r="128" spans="1:130" s="248" customFormat="1" ht="26.25" customHeight="1" thickBot="1" x14ac:dyDescent="0.25">
      <c r="A128" s="880" t="s">
        <v>480</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481</v>
      </c>
      <c r="X128" s="882"/>
      <c r="Y128" s="882"/>
      <c r="Z128" s="883"/>
      <c r="AA128" s="884">
        <v>92316</v>
      </c>
      <c r="AB128" s="885"/>
      <c r="AC128" s="885"/>
      <c r="AD128" s="885"/>
      <c r="AE128" s="886"/>
      <c r="AF128" s="887">
        <v>89972</v>
      </c>
      <c r="AG128" s="885"/>
      <c r="AH128" s="885"/>
      <c r="AI128" s="885"/>
      <c r="AJ128" s="886"/>
      <c r="AK128" s="887">
        <v>79880</v>
      </c>
      <c r="AL128" s="885"/>
      <c r="AM128" s="885"/>
      <c r="AN128" s="885"/>
      <c r="AO128" s="886"/>
      <c r="AP128" s="888"/>
      <c r="AQ128" s="889"/>
      <c r="AR128" s="889"/>
      <c r="AS128" s="889"/>
      <c r="AT128" s="890"/>
      <c r="AU128" s="284"/>
      <c r="AV128" s="284"/>
      <c r="AW128" s="284"/>
      <c r="AX128" s="891" t="s">
        <v>482</v>
      </c>
      <c r="AY128" s="892"/>
      <c r="AZ128" s="892"/>
      <c r="BA128" s="892"/>
      <c r="BB128" s="892"/>
      <c r="BC128" s="892"/>
      <c r="BD128" s="892"/>
      <c r="BE128" s="893"/>
      <c r="BF128" s="870" t="s">
        <v>126</v>
      </c>
      <c r="BG128" s="871"/>
      <c r="BH128" s="871"/>
      <c r="BI128" s="871"/>
      <c r="BJ128" s="871"/>
      <c r="BK128" s="871"/>
      <c r="BL128" s="894"/>
      <c r="BM128" s="870">
        <v>13.73</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483</v>
      </c>
      <c r="CQ128" s="812"/>
      <c r="CR128" s="812"/>
      <c r="CS128" s="812"/>
      <c r="CT128" s="812"/>
      <c r="CU128" s="812"/>
      <c r="CV128" s="812"/>
      <c r="CW128" s="812"/>
      <c r="CX128" s="812"/>
      <c r="CY128" s="812"/>
      <c r="CZ128" s="812"/>
      <c r="DA128" s="812"/>
      <c r="DB128" s="812"/>
      <c r="DC128" s="812"/>
      <c r="DD128" s="812"/>
      <c r="DE128" s="812"/>
      <c r="DF128" s="813"/>
      <c r="DG128" s="874" t="s">
        <v>126</v>
      </c>
      <c r="DH128" s="875"/>
      <c r="DI128" s="875"/>
      <c r="DJ128" s="875"/>
      <c r="DK128" s="875"/>
      <c r="DL128" s="875" t="s">
        <v>126</v>
      </c>
      <c r="DM128" s="875"/>
      <c r="DN128" s="875"/>
      <c r="DO128" s="875"/>
      <c r="DP128" s="875"/>
      <c r="DQ128" s="875" t="s">
        <v>126</v>
      </c>
      <c r="DR128" s="875"/>
      <c r="DS128" s="875"/>
      <c r="DT128" s="875"/>
      <c r="DU128" s="875"/>
      <c r="DV128" s="876" t="s">
        <v>126</v>
      </c>
      <c r="DW128" s="876"/>
      <c r="DX128" s="876"/>
      <c r="DY128" s="876"/>
      <c r="DZ128" s="877"/>
    </row>
    <row r="129" spans="1:131" s="248" customFormat="1" ht="26.25" customHeight="1" x14ac:dyDescent="0.2">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484</v>
      </c>
      <c r="X129" s="861"/>
      <c r="Y129" s="861"/>
      <c r="Z129" s="862"/>
      <c r="AA129" s="863">
        <v>7937964</v>
      </c>
      <c r="AB129" s="864"/>
      <c r="AC129" s="864"/>
      <c r="AD129" s="864"/>
      <c r="AE129" s="865"/>
      <c r="AF129" s="866">
        <v>7882481</v>
      </c>
      <c r="AG129" s="864"/>
      <c r="AH129" s="864"/>
      <c r="AI129" s="864"/>
      <c r="AJ129" s="865"/>
      <c r="AK129" s="866">
        <v>8087235</v>
      </c>
      <c r="AL129" s="864"/>
      <c r="AM129" s="864"/>
      <c r="AN129" s="864"/>
      <c r="AO129" s="865"/>
      <c r="AP129" s="867"/>
      <c r="AQ129" s="868"/>
      <c r="AR129" s="868"/>
      <c r="AS129" s="868"/>
      <c r="AT129" s="869"/>
      <c r="AU129" s="286"/>
      <c r="AV129" s="286"/>
      <c r="AW129" s="286"/>
      <c r="AX129" s="833" t="s">
        <v>485</v>
      </c>
      <c r="AY129" s="834"/>
      <c r="AZ129" s="834"/>
      <c r="BA129" s="834"/>
      <c r="BB129" s="834"/>
      <c r="BC129" s="834"/>
      <c r="BD129" s="834"/>
      <c r="BE129" s="835"/>
      <c r="BF129" s="853" t="s">
        <v>126</v>
      </c>
      <c r="BG129" s="854"/>
      <c r="BH129" s="854"/>
      <c r="BI129" s="854"/>
      <c r="BJ129" s="854"/>
      <c r="BK129" s="854"/>
      <c r="BL129" s="855"/>
      <c r="BM129" s="853">
        <v>18.73</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858" t="s">
        <v>486</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487</v>
      </c>
      <c r="X130" s="861"/>
      <c r="Y130" s="861"/>
      <c r="Z130" s="862"/>
      <c r="AA130" s="863">
        <v>1110199</v>
      </c>
      <c r="AB130" s="864"/>
      <c r="AC130" s="864"/>
      <c r="AD130" s="864"/>
      <c r="AE130" s="865"/>
      <c r="AF130" s="866">
        <v>1065275</v>
      </c>
      <c r="AG130" s="864"/>
      <c r="AH130" s="864"/>
      <c r="AI130" s="864"/>
      <c r="AJ130" s="865"/>
      <c r="AK130" s="866">
        <v>1021920</v>
      </c>
      <c r="AL130" s="864"/>
      <c r="AM130" s="864"/>
      <c r="AN130" s="864"/>
      <c r="AO130" s="865"/>
      <c r="AP130" s="867"/>
      <c r="AQ130" s="868"/>
      <c r="AR130" s="868"/>
      <c r="AS130" s="868"/>
      <c r="AT130" s="869"/>
      <c r="AU130" s="286"/>
      <c r="AV130" s="286"/>
      <c r="AW130" s="286"/>
      <c r="AX130" s="833" t="s">
        <v>488</v>
      </c>
      <c r="AY130" s="834"/>
      <c r="AZ130" s="834"/>
      <c r="BA130" s="834"/>
      <c r="BB130" s="834"/>
      <c r="BC130" s="834"/>
      <c r="BD130" s="834"/>
      <c r="BE130" s="835"/>
      <c r="BF130" s="836">
        <v>11.8</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489</v>
      </c>
      <c r="X131" s="844"/>
      <c r="Y131" s="844"/>
      <c r="Z131" s="845"/>
      <c r="AA131" s="846">
        <v>6827765</v>
      </c>
      <c r="AB131" s="847"/>
      <c r="AC131" s="847"/>
      <c r="AD131" s="847"/>
      <c r="AE131" s="848"/>
      <c r="AF131" s="849">
        <v>6817206</v>
      </c>
      <c r="AG131" s="847"/>
      <c r="AH131" s="847"/>
      <c r="AI131" s="847"/>
      <c r="AJ131" s="848"/>
      <c r="AK131" s="849">
        <v>7065315</v>
      </c>
      <c r="AL131" s="847"/>
      <c r="AM131" s="847"/>
      <c r="AN131" s="847"/>
      <c r="AO131" s="848"/>
      <c r="AP131" s="850"/>
      <c r="AQ131" s="851"/>
      <c r="AR131" s="851"/>
      <c r="AS131" s="851"/>
      <c r="AT131" s="852"/>
      <c r="AU131" s="286"/>
      <c r="AV131" s="286"/>
      <c r="AW131" s="286"/>
      <c r="AX131" s="811" t="s">
        <v>490</v>
      </c>
      <c r="AY131" s="812"/>
      <c r="AZ131" s="812"/>
      <c r="BA131" s="812"/>
      <c r="BB131" s="812"/>
      <c r="BC131" s="812"/>
      <c r="BD131" s="812"/>
      <c r="BE131" s="813"/>
      <c r="BF131" s="814">
        <v>123.3</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820" t="s">
        <v>491</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492</v>
      </c>
      <c r="W132" s="824"/>
      <c r="X132" s="824"/>
      <c r="Y132" s="824"/>
      <c r="Z132" s="825"/>
      <c r="AA132" s="826">
        <v>12.928535180000001</v>
      </c>
      <c r="AB132" s="827"/>
      <c r="AC132" s="827"/>
      <c r="AD132" s="827"/>
      <c r="AE132" s="828"/>
      <c r="AF132" s="829">
        <v>12.166274570000001</v>
      </c>
      <c r="AG132" s="827"/>
      <c r="AH132" s="827"/>
      <c r="AI132" s="827"/>
      <c r="AJ132" s="828"/>
      <c r="AK132" s="829">
        <v>10.53611905</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493</v>
      </c>
      <c r="W133" s="803"/>
      <c r="X133" s="803"/>
      <c r="Y133" s="803"/>
      <c r="Z133" s="804"/>
      <c r="AA133" s="805">
        <v>13.4</v>
      </c>
      <c r="AB133" s="806"/>
      <c r="AC133" s="806"/>
      <c r="AD133" s="806"/>
      <c r="AE133" s="807"/>
      <c r="AF133" s="805">
        <v>12.9</v>
      </c>
      <c r="AG133" s="806"/>
      <c r="AH133" s="806"/>
      <c r="AI133" s="806"/>
      <c r="AJ133" s="807"/>
      <c r="AK133" s="805">
        <v>11.8</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v32Z3MQEAwfspBiISfD259rMqDVyf3Lx0A1lLyvDnAZT/PZ/t+faisdOozj2UzQWDE2bd6WsLc6f4EZuBuD/PQ==" saltValue="yD1YhmtQi3jLx2JdTURX+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BJ4" zoomScaleNormal="85" zoomScaleSheetLayoutView="100" workbookViewId="0"/>
  </sheetViews>
  <sheetFormatPr defaultColWidth="0" defaultRowHeight="13.5" customHeight="1" zeroHeight="1" x14ac:dyDescent="0.2"/>
  <cols>
    <col min="1" max="120" width="2.7265625" style="293" customWidth="1"/>
    <col min="121" max="121" width="0" style="292" hidden="1" customWidth="1"/>
    <col min="122" max="16384" width="9" style="292" hidden="1"/>
  </cols>
  <sheetData>
    <row r="1" spans="1:120" ht="13"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2"/>
    </row>
    <row r="17" spans="119:120" ht="13" x14ac:dyDescent="0.2">
      <c r="DP17" s="292"/>
    </row>
    <row r="18" spans="119:120" ht="13" x14ac:dyDescent="0.2"/>
    <row r="19" spans="119:120" ht="13" x14ac:dyDescent="0.2"/>
    <row r="20" spans="119:120" ht="13" x14ac:dyDescent="0.2">
      <c r="DO20" s="292"/>
      <c r="DP20" s="292"/>
    </row>
    <row r="21" spans="119:120" ht="13" x14ac:dyDescent="0.2">
      <c r="DP21" s="292"/>
    </row>
    <row r="22" spans="119:120" ht="13" x14ac:dyDescent="0.2"/>
    <row r="23" spans="119:120" ht="13" x14ac:dyDescent="0.2">
      <c r="DO23" s="292"/>
      <c r="DP23" s="292"/>
    </row>
    <row r="24" spans="119:120" ht="13" x14ac:dyDescent="0.2">
      <c r="DP24" s="292"/>
    </row>
    <row r="25" spans="119:120" ht="13" x14ac:dyDescent="0.2">
      <c r="DP25" s="292"/>
    </row>
    <row r="26" spans="119:120" ht="13" x14ac:dyDescent="0.2">
      <c r="DO26" s="292"/>
      <c r="DP26" s="292"/>
    </row>
    <row r="27" spans="119:120" ht="13" x14ac:dyDescent="0.2"/>
    <row r="28" spans="119:120" ht="13" x14ac:dyDescent="0.2">
      <c r="DO28" s="292"/>
      <c r="DP28" s="292"/>
    </row>
    <row r="29" spans="119:120" ht="13" x14ac:dyDescent="0.2">
      <c r="DP29" s="292"/>
    </row>
    <row r="30" spans="119:120" ht="13" x14ac:dyDescent="0.2"/>
    <row r="31" spans="119:120" ht="13" x14ac:dyDescent="0.2">
      <c r="DO31" s="292"/>
      <c r="DP31" s="292"/>
    </row>
    <row r="32" spans="119:120" ht="13" x14ac:dyDescent="0.2"/>
    <row r="33" spans="98:120" ht="13" x14ac:dyDescent="0.2">
      <c r="DO33" s="292"/>
      <c r="DP33" s="292"/>
    </row>
    <row r="34" spans="98:120" ht="13" x14ac:dyDescent="0.2">
      <c r="DM34" s="292"/>
    </row>
    <row r="35" spans="98:120" ht="13" x14ac:dyDescent="0.2">
      <c r="CT35" s="292"/>
      <c r="CU35" s="292"/>
      <c r="CV35" s="292"/>
      <c r="CY35" s="292"/>
      <c r="CZ35" s="292"/>
      <c r="DA35" s="292"/>
      <c r="DD35" s="292"/>
      <c r="DE35" s="292"/>
      <c r="DF35" s="292"/>
      <c r="DI35" s="292"/>
      <c r="DJ35" s="292"/>
      <c r="DK35" s="292"/>
      <c r="DM35" s="292"/>
      <c r="DN35" s="292"/>
      <c r="DO35" s="292"/>
      <c r="DP35" s="292"/>
    </row>
    <row r="36" spans="98:120" ht="13" x14ac:dyDescent="0.2"/>
    <row r="37" spans="98:120" ht="13" x14ac:dyDescent="0.2">
      <c r="CW37" s="292"/>
      <c r="DB37" s="292"/>
      <c r="DG37" s="292"/>
      <c r="DL37" s="292"/>
      <c r="DP37" s="292"/>
    </row>
    <row r="38" spans="98:120" ht="13"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2"/>
      <c r="DO49" s="292"/>
      <c r="DP49" s="292"/>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2"/>
      <c r="CS63" s="292"/>
      <c r="CX63" s="292"/>
      <c r="DC63" s="292"/>
      <c r="DH63" s="292"/>
    </row>
    <row r="64" spans="22:120" ht="13" x14ac:dyDescent="0.2">
      <c r="V64" s="292"/>
    </row>
    <row r="65" spans="15:120" ht="13"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 x14ac:dyDescent="0.2">
      <c r="Q66" s="292"/>
      <c r="S66" s="292"/>
      <c r="U66" s="292"/>
      <c r="DM66" s="292"/>
    </row>
    <row r="67" spans="15:120" ht="13"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 x14ac:dyDescent="0.2"/>
    <row r="69" spans="15:120" ht="13" x14ac:dyDescent="0.2"/>
    <row r="70" spans="15:120" ht="13" x14ac:dyDescent="0.2"/>
    <row r="71" spans="15:120" ht="13" x14ac:dyDescent="0.2"/>
    <row r="72" spans="15:120" ht="13" x14ac:dyDescent="0.2">
      <c r="DP72" s="292"/>
    </row>
    <row r="73" spans="15:120" ht="13" x14ac:dyDescent="0.2">
      <c r="DP73" s="292"/>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2"/>
      <c r="CX96" s="292"/>
      <c r="DC96" s="292"/>
      <c r="DH96" s="292"/>
    </row>
    <row r="97" spans="24:120" ht="13" x14ac:dyDescent="0.2">
      <c r="CS97" s="292"/>
      <c r="CX97" s="292"/>
      <c r="DC97" s="292"/>
      <c r="DH97" s="292"/>
      <c r="DP97" s="293" t="s">
        <v>494</v>
      </c>
    </row>
    <row r="98" spans="24:120" ht="13" hidden="1" x14ac:dyDescent="0.2">
      <c r="CS98" s="292"/>
      <c r="CX98" s="292"/>
      <c r="DC98" s="292"/>
      <c r="DH98" s="292"/>
    </row>
    <row r="99" spans="24:120" ht="13"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 hidden="1" x14ac:dyDescent="0.2">
      <c r="CT103" s="292"/>
      <c r="CV103" s="292"/>
      <c r="CW103" s="292"/>
      <c r="CY103" s="292"/>
      <c r="DA103" s="292"/>
      <c r="DB103" s="292"/>
      <c r="DD103" s="292"/>
      <c r="DF103" s="292"/>
      <c r="DG103" s="292"/>
      <c r="DI103" s="292"/>
      <c r="DK103" s="292"/>
      <c r="DL103" s="292"/>
      <c r="DM103" s="292"/>
      <c r="DN103" s="292"/>
      <c r="DO103" s="292"/>
      <c r="DP103" s="292"/>
    </row>
    <row r="104" spans="24:120" ht="13"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zCXbWzdkEKVujGVa1oYxENMYms1nvh5xaKDYqBmu9oEpfmcliX60N0jAeC24d8+xYcnEb9k2we/FfWQzbGvqBw==" saltValue="UfrZw2/Roz55ZDACx+aLBw=="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93" customWidth="1"/>
    <col min="117" max="16384" width="9" style="292" hidden="1"/>
  </cols>
  <sheetData>
    <row r="1" spans="2:116" ht="13"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 x14ac:dyDescent="0.2"/>
    <row r="3" spans="2:116" ht="13" x14ac:dyDescent="0.2"/>
    <row r="4" spans="2:116" ht="13"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 x14ac:dyDescent="0.2"/>
    <row r="20" spans="9:116" ht="13" x14ac:dyDescent="0.2"/>
    <row r="21" spans="9:116" ht="13" x14ac:dyDescent="0.2">
      <c r="DL21" s="292"/>
    </row>
    <row r="22" spans="9:116" ht="13" x14ac:dyDescent="0.2">
      <c r="DI22" s="292"/>
      <c r="DJ22" s="292"/>
      <c r="DK22" s="292"/>
      <c r="DL22" s="292"/>
    </row>
    <row r="23" spans="9:116" ht="13" x14ac:dyDescent="0.2">
      <c r="CY23" s="292"/>
      <c r="CZ23" s="292"/>
      <c r="DA23" s="292"/>
      <c r="DB23" s="292"/>
      <c r="DC23" s="292"/>
      <c r="DD23" s="292"/>
      <c r="DE23" s="292"/>
      <c r="DF23" s="292"/>
      <c r="DG23" s="292"/>
      <c r="DH23" s="292"/>
      <c r="DI23" s="292"/>
      <c r="DJ23" s="292"/>
      <c r="DK23" s="292"/>
      <c r="DL23" s="292"/>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2"/>
      <c r="DA35" s="292"/>
      <c r="DB35" s="292"/>
      <c r="DC35" s="292"/>
      <c r="DD35" s="292"/>
      <c r="DE35" s="292"/>
      <c r="DF35" s="292"/>
      <c r="DG35" s="292"/>
      <c r="DH35" s="292"/>
      <c r="DI35" s="292"/>
      <c r="DJ35" s="292"/>
      <c r="DK35" s="292"/>
      <c r="DL35" s="292"/>
    </row>
    <row r="36" spans="15:116" ht="13" x14ac:dyDescent="0.2"/>
    <row r="37" spans="15:116" ht="13" x14ac:dyDescent="0.2">
      <c r="DL37" s="292"/>
    </row>
    <row r="38" spans="15:116" ht="13" x14ac:dyDescent="0.2">
      <c r="DI38" s="292"/>
      <c r="DJ38" s="292"/>
      <c r="DK38" s="292"/>
      <c r="DL38" s="292"/>
    </row>
    <row r="39" spans="15:116" ht="13" x14ac:dyDescent="0.2"/>
    <row r="40" spans="15:116" ht="13" x14ac:dyDescent="0.2"/>
    <row r="41" spans="15:116" ht="13" x14ac:dyDescent="0.2"/>
    <row r="42" spans="15:116" ht="13" x14ac:dyDescent="0.2"/>
    <row r="43" spans="15:116" ht="13"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 x14ac:dyDescent="0.2">
      <c r="DL44" s="292"/>
    </row>
    <row r="45" spans="15:116" ht="13" x14ac:dyDescent="0.2"/>
    <row r="46" spans="15:116" ht="13" x14ac:dyDescent="0.2">
      <c r="DA46" s="292"/>
      <c r="DB46" s="292"/>
      <c r="DC46" s="292"/>
      <c r="DD46" s="292"/>
      <c r="DE46" s="292"/>
      <c r="DF46" s="292"/>
      <c r="DG46" s="292"/>
      <c r="DH46" s="292"/>
      <c r="DI46" s="292"/>
      <c r="DJ46" s="292"/>
      <c r="DK46" s="292"/>
      <c r="DL46" s="292"/>
    </row>
    <row r="47" spans="15:116" ht="13" x14ac:dyDescent="0.2"/>
    <row r="48" spans="15:116" ht="13" x14ac:dyDescent="0.2"/>
    <row r="49" spans="104:116" ht="13" x14ac:dyDescent="0.2"/>
    <row r="50" spans="104:116" ht="13" x14ac:dyDescent="0.2">
      <c r="CZ50" s="292"/>
      <c r="DA50" s="292"/>
      <c r="DB50" s="292"/>
      <c r="DC50" s="292"/>
      <c r="DD50" s="292"/>
      <c r="DE50" s="292"/>
      <c r="DF50" s="292"/>
      <c r="DG50" s="292"/>
      <c r="DH50" s="292"/>
      <c r="DI50" s="292"/>
      <c r="DJ50" s="292"/>
      <c r="DK50" s="292"/>
      <c r="DL50" s="292"/>
    </row>
    <row r="51" spans="104:116" ht="13" x14ac:dyDescent="0.2"/>
    <row r="52" spans="104:116" ht="13" x14ac:dyDescent="0.2"/>
    <row r="53" spans="104:116" ht="13" x14ac:dyDescent="0.2">
      <c r="DL53" s="292"/>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2"/>
      <c r="DD67" s="292"/>
      <c r="DE67" s="292"/>
      <c r="DF67" s="292"/>
      <c r="DG67" s="292"/>
      <c r="DH67" s="292"/>
      <c r="DI67" s="292"/>
      <c r="DJ67" s="292"/>
      <c r="DK67" s="292"/>
      <c r="DL67" s="292"/>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53+kPqpEC8gObTbGT0BJn3I5zoWaBfPYKED9Qer8LTcgh+pOPPSJK7QD02rWrXSR1o/CIDMCch/vBM7cYUL8eA==" saltValue="54jwYSYBEIqdUJnITbLQp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25" workbookViewId="0"/>
  </sheetViews>
  <sheetFormatPr defaultColWidth="0" defaultRowHeight="13.5" customHeight="1" zeroHeight="1" x14ac:dyDescent="0.2"/>
  <cols>
    <col min="1" max="36" width="2.453125" style="294" customWidth="1"/>
    <col min="37" max="44" width="17" style="294" customWidth="1"/>
    <col min="45" max="45" width="6.08984375" style="301" customWidth="1"/>
    <col min="46" max="46" width="3" style="299" customWidth="1"/>
    <col min="47" max="47" width="19.08984375" style="294" hidden="1" customWidth="1"/>
    <col min="48" max="52" width="12.6328125" style="294" hidden="1" customWidth="1"/>
    <col min="53" max="16384" width="8.6328125" style="294" hidden="1"/>
  </cols>
  <sheetData>
    <row r="1" spans="1:46" ht="13" x14ac:dyDescent="0.2">
      <c r="AS1" s="295"/>
      <c r="AT1" s="295"/>
    </row>
    <row r="2" spans="1:46" ht="13" x14ac:dyDescent="0.2">
      <c r="AS2" s="295"/>
      <c r="AT2" s="295"/>
    </row>
    <row r="3" spans="1:46" ht="13" x14ac:dyDescent="0.2">
      <c r="AS3" s="295"/>
      <c r="AT3" s="295"/>
    </row>
    <row r="4" spans="1:46" ht="13" x14ac:dyDescent="0.2">
      <c r="AS4" s="295"/>
      <c r="AT4" s="295"/>
    </row>
    <row r="5" spans="1:46" ht="16.5" x14ac:dyDescent="0.2">
      <c r="A5" s="296" t="s">
        <v>495</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496</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497</v>
      </c>
      <c r="AP7" s="305"/>
      <c r="AQ7" s="306" t="s">
        <v>498</v>
      </c>
      <c r="AR7" s="307"/>
    </row>
    <row r="8" spans="1:46" ht="13"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499</v>
      </c>
      <c r="AQ8" s="312" t="s">
        <v>500</v>
      </c>
      <c r="AR8" s="313" t="s">
        <v>501</v>
      </c>
    </row>
    <row r="9" spans="1:46" ht="13"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502</v>
      </c>
      <c r="AL9" s="1228"/>
      <c r="AM9" s="1228"/>
      <c r="AN9" s="1229"/>
      <c r="AO9" s="314">
        <v>2343552</v>
      </c>
      <c r="AP9" s="314">
        <v>69614</v>
      </c>
      <c r="AQ9" s="315">
        <v>93452</v>
      </c>
      <c r="AR9" s="316">
        <v>-25.5</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503</v>
      </c>
      <c r="AL10" s="1228"/>
      <c r="AM10" s="1228"/>
      <c r="AN10" s="1229"/>
      <c r="AO10" s="317">
        <v>303177</v>
      </c>
      <c r="AP10" s="317">
        <v>9006</v>
      </c>
      <c r="AQ10" s="318">
        <v>10961</v>
      </c>
      <c r="AR10" s="319">
        <v>-17.8</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504</v>
      </c>
      <c r="AL11" s="1228"/>
      <c r="AM11" s="1228"/>
      <c r="AN11" s="1229"/>
      <c r="AO11" s="317" t="s">
        <v>505</v>
      </c>
      <c r="AP11" s="317" t="s">
        <v>505</v>
      </c>
      <c r="AQ11" s="318">
        <v>1243</v>
      </c>
      <c r="AR11" s="319" t="s">
        <v>505</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506</v>
      </c>
      <c r="AL12" s="1228"/>
      <c r="AM12" s="1228"/>
      <c r="AN12" s="1229"/>
      <c r="AO12" s="317" t="s">
        <v>505</v>
      </c>
      <c r="AP12" s="317" t="s">
        <v>505</v>
      </c>
      <c r="AQ12" s="318">
        <v>0</v>
      </c>
      <c r="AR12" s="319" t="s">
        <v>505</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507</v>
      </c>
      <c r="AL13" s="1228"/>
      <c r="AM13" s="1228"/>
      <c r="AN13" s="1229"/>
      <c r="AO13" s="317">
        <v>82094</v>
      </c>
      <c r="AP13" s="317">
        <v>2439</v>
      </c>
      <c r="AQ13" s="318">
        <v>3934</v>
      </c>
      <c r="AR13" s="319">
        <v>-38</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508</v>
      </c>
      <c r="AL14" s="1228"/>
      <c r="AM14" s="1228"/>
      <c r="AN14" s="1229"/>
      <c r="AO14" s="317">
        <v>81653</v>
      </c>
      <c r="AP14" s="317">
        <v>2425</v>
      </c>
      <c r="AQ14" s="318">
        <v>2305</v>
      </c>
      <c r="AR14" s="319">
        <v>5.2</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509</v>
      </c>
      <c r="AL15" s="1231"/>
      <c r="AM15" s="1231"/>
      <c r="AN15" s="1232"/>
      <c r="AO15" s="317">
        <v>-110829</v>
      </c>
      <c r="AP15" s="317">
        <v>-3292</v>
      </c>
      <c r="AQ15" s="318">
        <v>-6772</v>
      </c>
      <c r="AR15" s="319">
        <v>-51.4</v>
      </c>
    </row>
    <row r="16" spans="1:46" ht="13"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184</v>
      </c>
      <c r="AL16" s="1231"/>
      <c r="AM16" s="1231"/>
      <c r="AN16" s="1232"/>
      <c r="AO16" s="317">
        <v>2699647</v>
      </c>
      <c r="AP16" s="317">
        <v>80192</v>
      </c>
      <c r="AQ16" s="318">
        <v>105123</v>
      </c>
      <c r="AR16" s="319">
        <v>-23.7</v>
      </c>
    </row>
    <row r="17" spans="1:46" ht="13"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510</v>
      </c>
      <c r="AL19" s="295"/>
      <c r="AM19" s="295"/>
      <c r="AN19" s="295"/>
      <c r="AO19" s="295"/>
      <c r="AP19" s="295"/>
      <c r="AQ19" s="295"/>
      <c r="AR19" s="295"/>
    </row>
    <row r="20" spans="1:46" ht="13"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511</v>
      </c>
      <c r="AP20" s="326" t="s">
        <v>512</v>
      </c>
      <c r="AQ20" s="327" t="s">
        <v>513</v>
      </c>
      <c r="AR20" s="328"/>
    </row>
    <row r="21" spans="1:46" s="334" customFormat="1" ht="13"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514</v>
      </c>
      <c r="AL21" s="1234"/>
      <c r="AM21" s="1234"/>
      <c r="AN21" s="1235"/>
      <c r="AO21" s="330">
        <v>6.62</v>
      </c>
      <c r="AP21" s="331">
        <v>9.61</v>
      </c>
      <c r="AQ21" s="332">
        <v>-2.99</v>
      </c>
      <c r="AR21" s="300"/>
      <c r="AS21" s="333"/>
      <c r="AT21" s="329"/>
    </row>
    <row r="22" spans="1:46" s="334" customFormat="1" ht="13"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515</v>
      </c>
      <c r="AL22" s="1234"/>
      <c r="AM22" s="1234"/>
      <c r="AN22" s="1235"/>
      <c r="AO22" s="335">
        <v>96.1</v>
      </c>
      <c r="AP22" s="336">
        <v>97.3</v>
      </c>
      <c r="AQ22" s="337">
        <v>-1.2</v>
      </c>
      <c r="AR22" s="321"/>
      <c r="AS22" s="333"/>
      <c r="AT22" s="329"/>
    </row>
    <row r="23" spans="1:46" s="334" customFormat="1" ht="13"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 x14ac:dyDescent="0.2">
      <c r="A26" s="300" t="s">
        <v>516</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 x14ac:dyDescent="0.2">
      <c r="A27" s="342"/>
      <c r="AO27" s="295"/>
      <c r="AP27" s="295"/>
      <c r="AQ27" s="295"/>
      <c r="AR27" s="295"/>
      <c r="AS27" s="295"/>
      <c r="AT27" s="295"/>
    </row>
    <row r="28" spans="1:46" ht="16.5" x14ac:dyDescent="0.2">
      <c r="A28" s="296" t="s">
        <v>517</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518</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497</v>
      </c>
      <c r="AP30" s="305"/>
      <c r="AQ30" s="306" t="s">
        <v>498</v>
      </c>
      <c r="AR30" s="307"/>
    </row>
    <row r="31" spans="1:46" ht="13"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499</v>
      </c>
      <c r="AQ31" s="312" t="s">
        <v>500</v>
      </c>
      <c r="AR31" s="313" t="s">
        <v>501</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519</v>
      </c>
      <c r="AL32" s="1217"/>
      <c r="AM32" s="1217"/>
      <c r="AN32" s="1218"/>
      <c r="AO32" s="345">
        <v>1279859</v>
      </c>
      <c r="AP32" s="345">
        <v>38017</v>
      </c>
      <c r="AQ32" s="346">
        <v>59783</v>
      </c>
      <c r="AR32" s="347">
        <v>-36.4</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520</v>
      </c>
      <c r="AL33" s="1217"/>
      <c r="AM33" s="1217"/>
      <c r="AN33" s="1218"/>
      <c r="AO33" s="345" t="s">
        <v>505</v>
      </c>
      <c r="AP33" s="345" t="s">
        <v>505</v>
      </c>
      <c r="AQ33" s="346" t="s">
        <v>505</v>
      </c>
      <c r="AR33" s="347" t="s">
        <v>505</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521</v>
      </c>
      <c r="AL34" s="1217"/>
      <c r="AM34" s="1217"/>
      <c r="AN34" s="1218"/>
      <c r="AO34" s="345" t="s">
        <v>505</v>
      </c>
      <c r="AP34" s="345" t="s">
        <v>505</v>
      </c>
      <c r="AQ34" s="346">
        <v>3</v>
      </c>
      <c r="AR34" s="347" t="s">
        <v>505</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522</v>
      </c>
      <c r="AL35" s="1217"/>
      <c r="AM35" s="1217"/>
      <c r="AN35" s="1218"/>
      <c r="AO35" s="345">
        <v>501413</v>
      </c>
      <c r="AP35" s="345">
        <v>14894</v>
      </c>
      <c r="AQ35" s="346">
        <v>17197</v>
      </c>
      <c r="AR35" s="347">
        <v>-13.4</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523</v>
      </c>
      <c r="AL36" s="1217"/>
      <c r="AM36" s="1217"/>
      <c r="AN36" s="1218"/>
      <c r="AO36" s="345">
        <v>64180</v>
      </c>
      <c r="AP36" s="345">
        <v>1906</v>
      </c>
      <c r="AQ36" s="346">
        <v>2470</v>
      </c>
      <c r="AR36" s="347">
        <v>-22.8</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524</v>
      </c>
      <c r="AL37" s="1217"/>
      <c r="AM37" s="1217"/>
      <c r="AN37" s="1218"/>
      <c r="AO37" s="345" t="s">
        <v>505</v>
      </c>
      <c r="AP37" s="345" t="s">
        <v>505</v>
      </c>
      <c r="AQ37" s="346">
        <v>386</v>
      </c>
      <c r="AR37" s="347" t="s">
        <v>505</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525</v>
      </c>
      <c r="AL38" s="1214"/>
      <c r="AM38" s="1214"/>
      <c r="AN38" s="1215"/>
      <c r="AO38" s="348">
        <v>758</v>
      </c>
      <c r="AP38" s="348">
        <v>23</v>
      </c>
      <c r="AQ38" s="349">
        <v>2</v>
      </c>
      <c r="AR38" s="337">
        <v>1050</v>
      </c>
      <c r="AS38" s="344"/>
    </row>
    <row r="39" spans="1:46" ht="13"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526</v>
      </c>
      <c r="AL39" s="1214"/>
      <c r="AM39" s="1214"/>
      <c r="AN39" s="1215"/>
      <c r="AO39" s="345">
        <v>-79880</v>
      </c>
      <c r="AP39" s="345">
        <v>-2373</v>
      </c>
      <c r="AQ39" s="346">
        <v>-5644</v>
      </c>
      <c r="AR39" s="347">
        <v>-58</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527</v>
      </c>
      <c r="AL40" s="1217"/>
      <c r="AM40" s="1217"/>
      <c r="AN40" s="1218"/>
      <c r="AO40" s="345">
        <v>-1021920</v>
      </c>
      <c r="AP40" s="345">
        <v>-30356</v>
      </c>
      <c r="AQ40" s="346">
        <v>-52018</v>
      </c>
      <c r="AR40" s="347">
        <v>-41.6</v>
      </c>
      <c r="AS40" s="344"/>
    </row>
    <row r="41" spans="1:46" ht="13"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298</v>
      </c>
      <c r="AL41" s="1220"/>
      <c r="AM41" s="1220"/>
      <c r="AN41" s="1221"/>
      <c r="AO41" s="345">
        <v>744410</v>
      </c>
      <c r="AP41" s="345">
        <v>22112</v>
      </c>
      <c r="AQ41" s="346">
        <v>22179</v>
      </c>
      <c r="AR41" s="347">
        <v>-0.3</v>
      </c>
      <c r="AS41" s="344"/>
    </row>
    <row r="42" spans="1:46" ht="13"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528</v>
      </c>
      <c r="AL42" s="295"/>
      <c r="AM42" s="295"/>
      <c r="AN42" s="295"/>
      <c r="AO42" s="295"/>
      <c r="AP42" s="295"/>
      <c r="AQ42" s="321"/>
      <c r="AR42" s="321"/>
      <c r="AS42" s="344"/>
    </row>
    <row r="43" spans="1:46" ht="13"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529</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530</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497</v>
      </c>
      <c r="AN49" s="1224" t="s">
        <v>531</v>
      </c>
      <c r="AO49" s="1225"/>
      <c r="AP49" s="1225"/>
      <c r="AQ49" s="1225"/>
      <c r="AR49" s="1226"/>
    </row>
    <row r="50" spans="1:44" ht="13"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532</v>
      </c>
      <c r="AO50" s="362" t="s">
        <v>533</v>
      </c>
      <c r="AP50" s="363" t="s">
        <v>534</v>
      </c>
      <c r="AQ50" s="364" t="s">
        <v>535</v>
      </c>
      <c r="AR50" s="365" t="s">
        <v>536</v>
      </c>
    </row>
    <row r="51" spans="1:44" ht="13"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537</v>
      </c>
      <c r="AL51" s="358"/>
      <c r="AM51" s="366">
        <v>1642687</v>
      </c>
      <c r="AN51" s="367">
        <v>47186</v>
      </c>
      <c r="AO51" s="368">
        <v>3</v>
      </c>
      <c r="AP51" s="369">
        <v>66954</v>
      </c>
      <c r="AQ51" s="370">
        <v>5.0999999999999996</v>
      </c>
      <c r="AR51" s="371">
        <v>-2.1</v>
      </c>
    </row>
    <row r="52" spans="1:44" ht="13"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538</v>
      </c>
      <c r="AM52" s="374">
        <v>672508</v>
      </c>
      <c r="AN52" s="375">
        <v>19318</v>
      </c>
      <c r="AO52" s="376">
        <v>-24.2</v>
      </c>
      <c r="AP52" s="377">
        <v>37305</v>
      </c>
      <c r="AQ52" s="378">
        <v>7.9</v>
      </c>
      <c r="AR52" s="379">
        <v>-32.1</v>
      </c>
    </row>
    <row r="53" spans="1:44" ht="13"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539</v>
      </c>
      <c r="AL53" s="358"/>
      <c r="AM53" s="366">
        <v>1979331</v>
      </c>
      <c r="AN53" s="367">
        <v>57375</v>
      </c>
      <c r="AO53" s="368">
        <v>21.6</v>
      </c>
      <c r="AP53" s="369">
        <v>72656</v>
      </c>
      <c r="AQ53" s="370">
        <v>8.5</v>
      </c>
      <c r="AR53" s="371">
        <v>13.1</v>
      </c>
    </row>
    <row r="54" spans="1:44" ht="13"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538</v>
      </c>
      <c r="AM54" s="374">
        <v>763503</v>
      </c>
      <c r="AN54" s="375">
        <v>22132</v>
      </c>
      <c r="AO54" s="376">
        <v>14.6</v>
      </c>
      <c r="AP54" s="377">
        <v>36448</v>
      </c>
      <c r="AQ54" s="378">
        <v>-2.2999999999999998</v>
      </c>
      <c r="AR54" s="379">
        <v>16.899999999999999</v>
      </c>
    </row>
    <row r="55" spans="1:44" ht="13"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540</v>
      </c>
      <c r="AL55" s="358"/>
      <c r="AM55" s="366">
        <v>1623660</v>
      </c>
      <c r="AN55" s="367">
        <v>47474</v>
      </c>
      <c r="AO55" s="368">
        <v>-17.3</v>
      </c>
      <c r="AP55" s="369">
        <v>65080</v>
      </c>
      <c r="AQ55" s="370">
        <v>-10.4</v>
      </c>
      <c r="AR55" s="371">
        <v>-6.9</v>
      </c>
    </row>
    <row r="56" spans="1:44" ht="13"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538</v>
      </c>
      <c r="AM56" s="374">
        <v>1038121</v>
      </c>
      <c r="AN56" s="375">
        <v>30354</v>
      </c>
      <c r="AO56" s="376">
        <v>37.1</v>
      </c>
      <c r="AP56" s="377">
        <v>38201</v>
      </c>
      <c r="AQ56" s="378">
        <v>4.8</v>
      </c>
      <c r="AR56" s="379">
        <v>32.299999999999997</v>
      </c>
    </row>
    <row r="57" spans="1:44" ht="13"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541</v>
      </c>
      <c r="AL57" s="358"/>
      <c r="AM57" s="366">
        <v>2228097</v>
      </c>
      <c r="AN57" s="367">
        <v>65615</v>
      </c>
      <c r="AO57" s="368">
        <v>38.200000000000003</v>
      </c>
      <c r="AP57" s="369">
        <v>79288</v>
      </c>
      <c r="AQ57" s="370">
        <v>21.8</v>
      </c>
      <c r="AR57" s="371">
        <v>16.399999999999999</v>
      </c>
    </row>
    <row r="58" spans="1:44" ht="13"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538</v>
      </c>
      <c r="AM58" s="374">
        <v>726252</v>
      </c>
      <c r="AN58" s="375">
        <v>21387</v>
      </c>
      <c r="AO58" s="376">
        <v>-29.5</v>
      </c>
      <c r="AP58" s="377">
        <v>41870</v>
      </c>
      <c r="AQ58" s="378">
        <v>9.6</v>
      </c>
      <c r="AR58" s="379">
        <v>-39.1</v>
      </c>
    </row>
    <row r="59" spans="1:44" ht="13"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542</v>
      </c>
      <c r="AL59" s="358"/>
      <c r="AM59" s="366">
        <v>2017190</v>
      </c>
      <c r="AN59" s="367">
        <v>59920</v>
      </c>
      <c r="AO59" s="368">
        <v>-8.6999999999999993</v>
      </c>
      <c r="AP59" s="369">
        <v>84962</v>
      </c>
      <c r="AQ59" s="370">
        <v>7.2</v>
      </c>
      <c r="AR59" s="371">
        <v>-15.9</v>
      </c>
    </row>
    <row r="60" spans="1:44" ht="13"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538</v>
      </c>
      <c r="AM60" s="374">
        <v>1324311</v>
      </c>
      <c r="AN60" s="375">
        <v>39338</v>
      </c>
      <c r="AO60" s="376">
        <v>83.9</v>
      </c>
      <c r="AP60" s="377">
        <v>42793</v>
      </c>
      <c r="AQ60" s="378">
        <v>2.2000000000000002</v>
      </c>
      <c r="AR60" s="379">
        <v>81.7</v>
      </c>
    </row>
    <row r="61" spans="1:44" ht="13"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543</v>
      </c>
      <c r="AL61" s="380"/>
      <c r="AM61" s="381">
        <v>1898193</v>
      </c>
      <c r="AN61" s="382">
        <v>55514</v>
      </c>
      <c r="AO61" s="383">
        <v>7.4</v>
      </c>
      <c r="AP61" s="384">
        <v>73788</v>
      </c>
      <c r="AQ61" s="385">
        <v>6.4</v>
      </c>
      <c r="AR61" s="371">
        <v>1</v>
      </c>
    </row>
    <row r="62" spans="1:44" ht="13"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538</v>
      </c>
      <c r="AM62" s="374">
        <v>904939</v>
      </c>
      <c r="AN62" s="375">
        <v>26506</v>
      </c>
      <c r="AO62" s="376">
        <v>16.399999999999999</v>
      </c>
      <c r="AP62" s="377">
        <v>39323</v>
      </c>
      <c r="AQ62" s="378">
        <v>4.4000000000000004</v>
      </c>
      <c r="AR62" s="379">
        <v>12</v>
      </c>
    </row>
    <row r="63" spans="1:44" ht="13"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 hidden="1" x14ac:dyDescent="0.2">
      <c r="AK70" s="295"/>
      <c r="AL70" s="295"/>
      <c r="AM70" s="295"/>
      <c r="AN70" s="295"/>
      <c r="AO70" s="295"/>
      <c r="AP70" s="295"/>
      <c r="AQ70" s="295"/>
      <c r="AR70" s="295"/>
    </row>
    <row r="71" spans="1:46" ht="13" hidden="1" x14ac:dyDescent="0.2">
      <c r="AK71" s="295"/>
      <c r="AL71" s="295"/>
      <c r="AM71" s="295"/>
      <c r="AN71" s="295"/>
      <c r="AO71" s="295"/>
      <c r="AP71" s="295"/>
      <c r="AQ71" s="295"/>
      <c r="AR71" s="295"/>
    </row>
    <row r="72" spans="1:46" ht="13" hidden="1" x14ac:dyDescent="0.2">
      <c r="AK72" s="295"/>
      <c r="AL72" s="295"/>
      <c r="AM72" s="295"/>
      <c r="AN72" s="295"/>
      <c r="AO72" s="295"/>
      <c r="AP72" s="295"/>
      <c r="AQ72" s="295"/>
      <c r="AR72" s="295"/>
    </row>
    <row r="73" spans="1:46" ht="13" hidden="1" x14ac:dyDescent="0.2">
      <c r="AK73" s="295"/>
      <c r="AL73" s="295"/>
      <c r="AM73" s="295"/>
      <c r="AN73" s="295"/>
      <c r="AO73" s="295"/>
      <c r="AP73" s="295"/>
      <c r="AQ73" s="295"/>
      <c r="AR73" s="295"/>
    </row>
  </sheetData>
  <sheetProtection algorithmName="SHA-512" hashValue="3AcgRtz/STtVmjXcOzIlnkB/4HyJ2smsNdzZfxW+Eq+JWpYW5rxJwm28N3QxfZL4wJrcy77JVpawBX/xPrRMJA==" saltValue="zwVoivdLWhDzWTbtTYj2D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2"/>
  <cols>
    <col min="1" max="125" width="2.4531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 x14ac:dyDescent="0.2">
      <c r="B2" s="292"/>
      <c r="DG2" s="292"/>
    </row>
    <row r="3" spans="2:125" ht="13"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 x14ac:dyDescent="0.2"/>
    <row r="5" spans="2:125" ht="13" x14ac:dyDescent="0.2"/>
    <row r="6" spans="2:125" ht="13" x14ac:dyDescent="0.2"/>
    <row r="7" spans="2:125" ht="13" x14ac:dyDescent="0.2"/>
    <row r="8" spans="2:125" ht="13" x14ac:dyDescent="0.2"/>
    <row r="9" spans="2:125" ht="13" x14ac:dyDescent="0.2">
      <c r="DU9" s="292"/>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2"/>
    </row>
    <row r="18" spans="125:125" ht="13" x14ac:dyDescent="0.2"/>
    <row r="19" spans="125:125" ht="13" x14ac:dyDescent="0.2"/>
    <row r="20" spans="125:125" ht="13" x14ac:dyDescent="0.2">
      <c r="DU20" s="292"/>
    </row>
    <row r="21" spans="125:125" ht="13" x14ac:dyDescent="0.2">
      <c r="DU21" s="292"/>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2"/>
    </row>
    <row r="29" spans="125:125" ht="13" x14ac:dyDescent="0.2"/>
    <row r="30" spans="125:125" ht="13" x14ac:dyDescent="0.2"/>
    <row r="31" spans="125:125" ht="13" x14ac:dyDescent="0.2"/>
    <row r="32" spans="125:125" ht="13" x14ac:dyDescent="0.2"/>
    <row r="33" spans="2:125" ht="13" x14ac:dyDescent="0.2">
      <c r="B33" s="292"/>
      <c r="G33" s="292"/>
      <c r="I33" s="292"/>
    </row>
    <row r="34" spans="2:125" ht="13" x14ac:dyDescent="0.2">
      <c r="C34" s="292"/>
      <c r="P34" s="292"/>
      <c r="DE34" s="292"/>
      <c r="DH34" s="292"/>
    </row>
    <row r="35" spans="2:125" ht="13" x14ac:dyDescent="0.2">
      <c r="D35" s="292"/>
      <c r="E35" s="292"/>
      <c r="DG35" s="292"/>
      <c r="DJ35" s="292"/>
      <c r="DP35" s="292"/>
      <c r="DQ35" s="292"/>
      <c r="DR35" s="292"/>
      <c r="DS35" s="292"/>
      <c r="DT35" s="292"/>
      <c r="DU35" s="292"/>
    </row>
    <row r="36" spans="2:125" ht="13"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 x14ac:dyDescent="0.2">
      <c r="DU37" s="292"/>
    </row>
    <row r="38" spans="2:125" ht="13" x14ac:dyDescent="0.2">
      <c r="DT38" s="292"/>
      <c r="DU38" s="292"/>
    </row>
    <row r="39" spans="2:125" ht="13" x14ac:dyDescent="0.2"/>
    <row r="40" spans="2:125" ht="13" x14ac:dyDescent="0.2">
      <c r="DH40" s="292"/>
    </row>
    <row r="41" spans="2:125" ht="13" x14ac:dyDescent="0.2">
      <c r="DE41" s="292"/>
    </row>
    <row r="42" spans="2:125" ht="13" x14ac:dyDescent="0.2">
      <c r="DG42" s="292"/>
      <c r="DJ42" s="292"/>
    </row>
    <row r="43" spans="2:125" ht="13"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 x14ac:dyDescent="0.2">
      <c r="DU44" s="292"/>
    </row>
    <row r="45" spans="2:125" ht="13" x14ac:dyDescent="0.2"/>
    <row r="46" spans="2:125" ht="13" x14ac:dyDescent="0.2"/>
    <row r="47" spans="2:125" ht="13" x14ac:dyDescent="0.2"/>
    <row r="48" spans="2:125" ht="13" x14ac:dyDescent="0.2">
      <c r="DT48" s="292"/>
      <c r="DU48" s="292"/>
    </row>
    <row r="49" spans="120:125" ht="13" x14ac:dyDescent="0.2">
      <c r="DU49" s="292"/>
    </row>
    <row r="50" spans="120:125" ht="13" x14ac:dyDescent="0.2">
      <c r="DU50" s="292"/>
    </row>
    <row r="51" spans="120:125" ht="13" x14ac:dyDescent="0.2">
      <c r="DP51" s="292"/>
      <c r="DQ51" s="292"/>
      <c r="DR51" s="292"/>
      <c r="DS51" s="292"/>
      <c r="DT51" s="292"/>
      <c r="DU51" s="292"/>
    </row>
    <row r="52" spans="120:125" ht="13" x14ac:dyDescent="0.2"/>
    <row r="53" spans="120:125" ht="13" x14ac:dyDescent="0.2"/>
    <row r="54" spans="120:125" ht="13" x14ac:dyDescent="0.2">
      <c r="DU54" s="292"/>
    </row>
    <row r="55" spans="120:125" ht="13" x14ac:dyDescent="0.2"/>
    <row r="56" spans="120:125" ht="13" x14ac:dyDescent="0.2"/>
    <row r="57" spans="120:125" ht="13" x14ac:dyDescent="0.2"/>
    <row r="58" spans="120:125" ht="13" x14ac:dyDescent="0.2">
      <c r="DU58" s="292"/>
    </row>
    <row r="59" spans="120:125" ht="13" x14ac:dyDescent="0.2"/>
    <row r="60" spans="120:125" ht="13" x14ac:dyDescent="0.2"/>
    <row r="61" spans="120:125" ht="13" x14ac:dyDescent="0.2"/>
    <row r="62" spans="120:125" ht="13" x14ac:dyDescent="0.2"/>
    <row r="63" spans="120:125" ht="13" x14ac:dyDescent="0.2">
      <c r="DU63" s="292"/>
    </row>
    <row r="64" spans="120:125" ht="13" x14ac:dyDescent="0.2">
      <c r="DT64" s="292"/>
      <c r="DU64" s="292"/>
    </row>
    <row r="65" spans="123:125" ht="13" x14ac:dyDescent="0.2"/>
    <row r="66" spans="123:125" ht="13" x14ac:dyDescent="0.2"/>
    <row r="67" spans="123:125" ht="13" x14ac:dyDescent="0.2"/>
    <row r="68" spans="123:125" ht="13" x14ac:dyDescent="0.2"/>
    <row r="69" spans="123:125" ht="13" x14ac:dyDescent="0.2">
      <c r="DS69" s="292"/>
      <c r="DT69" s="292"/>
      <c r="DU69" s="292"/>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2"/>
    </row>
    <row r="83" spans="116:125" ht="13" x14ac:dyDescent="0.2">
      <c r="DM83" s="292"/>
      <c r="DN83" s="292"/>
      <c r="DO83" s="292"/>
      <c r="DP83" s="292"/>
      <c r="DQ83" s="292"/>
      <c r="DR83" s="292"/>
      <c r="DS83" s="292"/>
      <c r="DT83" s="292"/>
      <c r="DU83" s="292"/>
    </row>
    <row r="84" spans="116:125" ht="13" x14ac:dyDescent="0.2"/>
    <row r="85" spans="116:125" ht="13" x14ac:dyDescent="0.2"/>
    <row r="86" spans="116:125" ht="13" x14ac:dyDescent="0.2"/>
    <row r="87" spans="116:125" ht="13" x14ac:dyDescent="0.2"/>
    <row r="88" spans="116:125" ht="13" x14ac:dyDescent="0.2">
      <c r="DU88" s="292"/>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545</v>
      </c>
    </row>
    <row r="121" spans="125:125" ht="13.5" hidden="1" customHeight="1" x14ac:dyDescent="0.2">
      <c r="DU121" s="292"/>
    </row>
  </sheetData>
  <sheetProtection algorithmName="SHA-512" hashValue="j91KcoZzPqrCobvJ28lNC4e0otTSoQzeZZ5/Kf08pdvkgtecqkqb92tzd0UOBJd8v4XlxHxwf6IXh1TiWbf2RQ==" saltValue="XEziA9o1FyakeWod+Eqvd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19" zoomScaleNormal="100" zoomScaleSheetLayoutView="55" workbookViewId="0"/>
  </sheetViews>
  <sheetFormatPr defaultColWidth="0" defaultRowHeight="13.5" customHeight="1" zeroHeight="1" x14ac:dyDescent="0.2"/>
  <cols>
    <col min="1" max="125" width="2.4531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 x14ac:dyDescent="0.2">
      <c r="B2" s="292"/>
      <c r="T2" s="292"/>
    </row>
    <row r="3" spans="1:125"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2"/>
      <c r="G33" s="292"/>
      <c r="I33" s="292"/>
    </row>
    <row r="34" spans="2:125" ht="13" x14ac:dyDescent="0.2">
      <c r="C34" s="292"/>
      <c r="P34" s="292"/>
      <c r="R34" s="292"/>
      <c r="U34" s="292"/>
    </row>
    <row r="35" spans="2:125" ht="13"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 x14ac:dyDescent="0.2">
      <c r="F36" s="292"/>
      <c r="H36" s="292"/>
      <c r="J36" s="292"/>
      <c r="K36" s="292"/>
      <c r="L36" s="292"/>
      <c r="M36" s="292"/>
      <c r="N36" s="292"/>
      <c r="O36" s="292"/>
      <c r="Q36" s="292"/>
      <c r="S36" s="292"/>
      <c r="V36" s="292"/>
    </row>
    <row r="37" spans="2:125" ht="13" x14ac:dyDescent="0.2"/>
    <row r="38" spans="2:125" ht="13" x14ac:dyDescent="0.2"/>
    <row r="39" spans="2:125" ht="13" x14ac:dyDescent="0.2"/>
    <row r="40" spans="2:125" ht="13" x14ac:dyDescent="0.2">
      <c r="U40" s="292"/>
    </row>
    <row r="41" spans="2:125" ht="13" x14ac:dyDescent="0.2">
      <c r="R41" s="292"/>
    </row>
    <row r="42" spans="2:125" ht="13"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 x14ac:dyDescent="0.2">
      <c r="Q43" s="292"/>
      <c r="S43" s="292"/>
      <c r="V43" s="292"/>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546</v>
      </c>
    </row>
  </sheetData>
  <sheetProtection algorithmName="SHA-512" hashValue="8p5AdxAj3gP44BLbb1JTVrPqPydQoQIj5j1Jfqb7kuOghpGf6rNDIfAEANJaSLHE873ar5nYQUsc6VBR5LpFaQ==" saltValue="UsbZz5oJlqeZ6KVYbr/2X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547</v>
      </c>
      <c r="G46" s="8" t="s">
        <v>548</v>
      </c>
      <c r="H46" s="8" t="s">
        <v>549</v>
      </c>
      <c r="I46" s="8" t="s">
        <v>550</v>
      </c>
      <c r="J46" s="9" t="s">
        <v>551</v>
      </c>
    </row>
    <row r="47" spans="2:10" ht="57.75" customHeight="1" x14ac:dyDescent="0.2">
      <c r="B47" s="10"/>
      <c r="C47" s="1238" t="s">
        <v>3</v>
      </c>
      <c r="D47" s="1238"/>
      <c r="E47" s="1239"/>
      <c r="F47" s="11">
        <v>32.79</v>
      </c>
      <c r="G47" s="12">
        <v>32.69</v>
      </c>
      <c r="H47" s="12">
        <v>32.520000000000003</v>
      </c>
      <c r="I47" s="12">
        <v>32.75</v>
      </c>
      <c r="J47" s="13">
        <v>31.92</v>
      </c>
    </row>
    <row r="48" spans="2:10" ht="57.75" customHeight="1" x14ac:dyDescent="0.2">
      <c r="B48" s="14"/>
      <c r="C48" s="1240" t="s">
        <v>4</v>
      </c>
      <c r="D48" s="1240"/>
      <c r="E48" s="1241"/>
      <c r="F48" s="15">
        <v>2.25</v>
      </c>
      <c r="G48" s="16">
        <v>1.28</v>
      </c>
      <c r="H48" s="16">
        <v>1.29</v>
      </c>
      <c r="I48" s="16">
        <v>2.2400000000000002</v>
      </c>
      <c r="J48" s="17">
        <v>1.73</v>
      </c>
    </row>
    <row r="49" spans="2:10" ht="57.75" customHeight="1" thickBot="1" x14ac:dyDescent="0.25">
      <c r="B49" s="18"/>
      <c r="C49" s="1242" t="s">
        <v>5</v>
      </c>
      <c r="D49" s="1242"/>
      <c r="E49" s="1243"/>
      <c r="F49" s="19">
        <v>0.02</v>
      </c>
      <c r="G49" s="20" t="s">
        <v>552</v>
      </c>
      <c r="H49" s="20">
        <v>0.02</v>
      </c>
      <c r="I49" s="20">
        <v>0.94</v>
      </c>
      <c r="J49" s="21" t="s">
        <v>553</v>
      </c>
    </row>
    <row r="50" spans="2:10" ht="13.5" customHeight="1" x14ac:dyDescent="0.2"/>
  </sheetData>
  <sheetProtection algorithmName="SHA-512" hashValue="oUDdjLxcsF8l015YNlCZqH2gzfpnQivjwTK1krNby1pZliIfghgXpNPCvmA7gqwmnxbfvLNhv6b/orSkmcukZA==" saltValue="ZSRccMqhpdLlGODkRsR7e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547</v>
      </c>
      <c r="G33" s="29" t="s">
        <v>548</v>
      </c>
      <c r="H33" s="29" t="s">
        <v>549</v>
      </c>
      <c r="I33" s="29" t="s">
        <v>550</v>
      </c>
      <c r="J33" s="30" t="s">
        <v>551</v>
      </c>
      <c r="K33" s="22"/>
      <c r="L33" s="22"/>
      <c r="M33" s="22"/>
      <c r="N33" s="22"/>
      <c r="O33" s="22"/>
      <c r="P33" s="22"/>
    </row>
    <row r="34" spans="1:16" ht="39" customHeight="1" x14ac:dyDescent="0.2">
      <c r="A34" s="22"/>
      <c r="B34" s="31"/>
      <c r="C34" s="1250" t="s">
        <v>554</v>
      </c>
      <c r="D34" s="1250"/>
      <c r="E34" s="1251"/>
      <c r="F34" s="32" t="s">
        <v>555</v>
      </c>
      <c r="G34" s="33" t="s">
        <v>556</v>
      </c>
      <c r="H34" s="33" t="s">
        <v>557</v>
      </c>
      <c r="I34" s="33" t="s">
        <v>558</v>
      </c>
      <c r="J34" s="34" t="s">
        <v>559</v>
      </c>
      <c r="K34" s="22"/>
      <c r="L34" s="22"/>
      <c r="M34" s="22"/>
      <c r="N34" s="22"/>
      <c r="O34" s="22"/>
      <c r="P34" s="22"/>
    </row>
    <row r="35" spans="1:16" ht="39" customHeight="1" x14ac:dyDescent="0.2">
      <c r="A35" s="22"/>
      <c r="B35" s="35"/>
      <c r="C35" s="1244" t="s">
        <v>560</v>
      </c>
      <c r="D35" s="1245"/>
      <c r="E35" s="1246"/>
      <c r="F35" s="36">
        <v>2.23</v>
      </c>
      <c r="G35" s="37">
        <v>1.27</v>
      </c>
      <c r="H35" s="37">
        <v>1.28</v>
      </c>
      <c r="I35" s="37">
        <v>2.2200000000000002</v>
      </c>
      <c r="J35" s="38">
        <v>1.72</v>
      </c>
      <c r="K35" s="22"/>
      <c r="L35" s="22"/>
      <c r="M35" s="22"/>
      <c r="N35" s="22"/>
      <c r="O35" s="22"/>
      <c r="P35" s="22"/>
    </row>
    <row r="36" spans="1:16" ht="39" customHeight="1" x14ac:dyDescent="0.2">
      <c r="A36" s="22"/>
      <c r="B36" s="35"/>
      <c r="C36" s="1244" t="s">
        <v>561</v>
      </c>
      <c r="D36" s="1245"/>
      <c r="E36" s="1246"/>
      <c r="F36" s="36">
        <v>1.29</v>
      </c>
      <c r="G36" s="37">
        <v>0.89</v>
      </c>
      <c r="H36" s="37">
        <v>1.36</v>
      </c>
      <c r="I36" s="37">
        <v>0.47</v>
      </c>
      <c r="J36" s="38">
        <v>0.66</v>
      </c>
      <c r="K36" s="22"/>
      <c r="L36" s="22"/>
      <c r="M36" s="22"/>
      <c r="N36" s="22"/>
      <c r="O36" s="22"/>
      <c r="P36" s="22"/>
    </row>
    <row r="37" spans="1:16" ht="39" customHeight="1" x14ac:dyDescent="0.2">
      <c r="A37" s="22"/>
      <c r="B37" s="35"/>
      <c r="C37" s="1244" t="s">
        <v>562</v>
      </c>
      <c r="D37" s="1245"/>
      <c r="E37" s="1246"/>
      <c r="F37" s="36">
        <v>3.19</v>
      </c>
      <c r="G37" s="37">
        <v>2.68</v>
      </c>
      <c r="H37" s="37">
        <v>0.69</v>
      </c>
      <c r="I37" s="37">
        <v>0.28000000000000003</v>
      </c>
      <c r="J37" s="38">
        <v>0.2</v>
      </c>
      <c r="K37" s="22"/>
      <c r="L37" s="22"/>
      <c r="M37" s="22"/>
      <c r="N37" s="22"/>
      <c r="O37" s="22"/>
      <c r="P37" s="22"/>
    </row>
    <row r="38" spans="1:16" ht="39" customHeight="1" x14ac:dyDescent="0.2">
      <c r="A38" s="22"/>
      <c r="B38" s="35"/>
      <c r="C38" s="1244" t="s">
        <v>563</v>
      </c>
      <c r="D38" s="1245"/>
      <c r="E38" s="1246"/>
      <c r="F38" s="36" t="s">
        <v>564</v>
      </c>
      <c r="G38" s="37" t="s">
        <v>565</v>
      </c>
      <c r="H38" s="37" t="s">
        <v>566</v>
      </c>
      <c r="I38" s="37">
        <v>0.17</v>
      </c>
      <c r="J38" s="38">
        <v>0.19</v>
      </c>
      <c r="K38" s="22"/>
      <c r="L38" s="22"/>
      <c r="M38" s="22"/>
      <c r="N38" s="22"/>
      <c r="O38" s="22"/>
      <c r="P38" s="22"/>
    </row>
    <row r="39" spans="1:16" ht="39" customHeight="1" x14ac:dyDescent="0.2">
      <c r="A39" s="22"/>
      <c r="B39" s="35"/>
      <c r="C39" s="1244" t="s">
        <v>567</v>
      </c>
      <c r="D39" s="1245"/>
      <c r="E39" s="1246"/>
      <c r="F39" s="36">
        <v>0.03</v>
      </c>
      <c r="G39" s="37">
        <v>0.11</v>
      </c>
      <c r="H39" s="37">
        <v>0.03</v>
      </c>
      <c r="I39" s="37">
        <v>0.03</v>
      </c>
      <c r="J39" s="38">
        <v>0.09</v>
      </c>
      <c r="K39" s="22"/>
      <c r="L39" s="22"/>
      <c r="M39" s="22"/>
      <c r="N39" s="22"/>
      <c r="O39" s="22"/>
      <c r="P39" s="22"/>
    </row>
    <row r="40" spans="1:16" ht="39" customHeight="1" x14ac:dyDescent="0.2">
      <c r="A40" s="22"/>
      <c r="B40" s="35"/>
      <c r="C40" s="1244" t="s">
        <v>568</v>
      </c>
      <c r="D40" s="1245"/>
      <c r="E40" s="1246"/>
      <c r="F40" s="36">
        <v>0</v>
      </c>
      <c r="G40" s="37">
        <v>0</v>
      </c>
      <c r="H40" s="37">
        <v>0.01</v>
      </c>
      <c r="I40" s="37">
        <v>0.01</v>
      </c>
      <c r="J40" s="38">
        <v>0.01</v>
      </c>
      <c r="K40" s="22"/>
      <c r="L40" s="22"/>
      <c r="M40" s="22"/>
      <c r="N40" s="22"/>
      <c r="O40" s="22"/>
      <c r="P40" s="22"/>
    </row>
    <row r="41" spans="1:16" ht="39" customHeight="1" x14ac:dyDescent="0.2">
      <c r="A41" s="22"/>
      <c r="B41" s="35"/>
      <c r="C41" s="1244" t="s">
        <v>569</v>
      </c>
      <c r="D41" s="1245"/>
      <c r="E41" s="1246"/>
      <c r="F41" s="36">
        <v>0</v>
      </c>
      <c r="G41" s="37">
        <v>0.01</v>
      </c>
      <c r="H41" s="37">
        <v>0.01</v>
      </c>
      <c r="I41" s="37">
        <v>0</v>
      </c>
      <c r="J41" s="38">
        <v>0</v>
      </c>
      <c r="K41" s="22"/>
      <c r="L41" s="22"/>
      <c r="M41" s="22"/>
      <c r="N41" s="22"/>
      <c r="O41" s="22"/>
      <c r="P41" s="22"/>
    </row>
    <row r="42" spans="1:16" ht="39" customHeight="1" x14ac:dyDescent="0.2">
      <c r="A42" s="22"/>
      <c r="B42" s="39"/>
      <c r="C42" s="1244" t="s">
        <v>570</v>
      </c>
      <c r="D42" s="1245"/>
      <c r="E42" s="1246"/>
      <c r="F42" s="36" t="s">
        <v>505</v>
      </c>
      <c r="G42" s="37" t="s">
        <v>505</v>
      </c>
      <c r="H42" s="37" t="s">
        <v>505</v>
      </c>
      <c r="I42" s="37" t="s">
        <v>505</v>
      </c>
      <c r="J42" s="38" t="s">
        <v>505</v>
      </c>
      <c r="K42" s="22"/>
      <c r="L42" s="22"/>
      <c r="M42" s="22"/>
      <c r="N42" s="22"/>
      <c r="O42" s="22"/>
      <c r="P42" s="22"/>
    </row>
    <row r="43" spans="1:16" ht="39" customHeight="1" thickBot="1" x14ac:dyDescent="0.25">
      <c r="A43" s="22"/>
      <c r="B43" s="40"/>
      <c r="C43" s="1247" t="s">
        <v>571</v>
      </c>
      <c r="D43" s="1248"/>
      <c r="E43" s="1249"/>
      <c r="F43" s="41">
        <v>0</v>
      </c>
      <c r="G43" s="42">
        <v>0</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5/tKW5+NTn303y+xEDwqFJgyFlcbTDy7oZMfb/1mPDGa2FJiXHWL4I2UH/H9BXp04BH1nRjlsLQDC62bqxi/Hw==" saltValue="RDQnLG2XKB8ULEYumSK3h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19"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x14ac:dyDescent="0.2">
      <c r="A45" s="48"/>
      <c r="B45" s="1270" t="s">
        <v>11</v>
      </c>
      <c r="C45" s="1271"/>
      <c r="D45" s="58"/>
      <c r="E45" s="1276" t="s">
        <v>12</v>
      </c>
      <c r="F45" s="1276"/>
      <c r="G45" s="1276"/>
      <c r="H45" s="1276"/>
      <c r="I45" s="1276"/>
      <c r="J45" s="1277"/>
      <c r="K45" s="59">
        <v>1441</v>
      </c>
      <c r="L45" s="60">
        <v>1449</v>
      </c>
      <c r="M45" s="60">
        <v>1438</v>
      </c>
      <c r="N45" s="60">
        <v>1356</v>
      </c>
      <c r="O45" s="61">
        <v>1280</v>
      </c>
      <c r="P45" s="48"/>
      <c r="Q45" s="48"/>
      <c r="R45" s="48"/>
      <c r="S45" s="48"/>
      <c r="T45" s="48"/>
      <c r="U45" s="48"/>
    </row>
    <row r="46" spans="1:21" ht="30.75" customHeight="1" x14ac:dyDescent="0.2">
      <c r="A46" s="48"/>
      <c r="B46" s="1272"/>
      <c r="C46" s="1273"/>
      <c r="D46" s="62"/>
      <c r="E46" s="1254" t="s">
        <v>13</v>
      </c>
      <c r="F46" s="1254"/>
      <c r="G46" s="1254"/>
      <c r="H46" s="1254"/>
      <c r="I46" s="1254"/>
      <c r="J46" s="1255"/>
      <c r="K46" s="63" t="s">
        <v>505</v>
      </c>
      <c r="L46" s="64" t="s">
        <v>505</v>
      </c>
      <c r="M46" s="64" t="s">
        <v>505</v>
      </c>
      <c r="N46" s="64" t="s">
        <v>505</v>
      </c>
      <c r="O46" s="65" t="s">
        <v>505</v>
      </c>
      <c r="P46" s="48"/>
      <c r="Q46" s="48"/>
      <c r="R46" s="48"/>
      <c r="S46" s="48"/>
      <c r="T46" s="48"/>
      <c r="U46" s="48"/>
    </row>
    <row r="47" spans="1:21" ht="30.75" customHeight="1" x14ac:dyDescent="0.2">
      <c r="A47" s="48"/>
      <c r="B47" s="1272"/>
      <c r="C47" s="1273"/>
      <c r="D47" s="62"/>
      <c r="E47" s="1254" t="s">
        <v>14</v>
      </c>
      <c r="F47" s="1254"/>
      <c r="G47" s="1254"/>
      <c r="H47" s="1254"/>
      <c r="I47" s="1254"/>
      <c r="J47" s="1255"/>
      <c r="K47" s="63" t="s">
        <v>505</v>
      </c>
      <c r="L47" s="64" t="s">
        <v>505</v>
      </c>
      <c r="M47" s="64" t="s">
        <v>505</v>
      </c>
      <c r="N47" s="64" t="s">
        <v>505</v>
      </c>
      <c r="O47" s="65" t="s">
        <v>505</v>
      </c>
      <c r="P47" s="48"/>
      <c r="Q47" s="48"/>
      <c r="R47" s="48"/>
      <c r="S47" s="48"/>
      <c r="T47" s="48"/>
      <c r="U47" s="48"/>
    </row>
    <row r="48" spans="1:21" ht="30.75" customHeight="1" x14ac:dyDescent="0.2">
      <c r="A48" s="48"/>
      <c r="B48" s="1272"/>
      <c r="C48" s="1273"/>
      <c r="D48" s="62"/>
      <c r="E48" s="1254" t="s">
        <v>15</v>
      </c>
      <c r="F48" s="1254"/>
      <c r="G48" s="1254"/>
      <c r="H48" s="1254"/>
      <c r="I48" s="1254"/>
      <c r="J48" s="1255"/>
      <c r="K48" s="63">
        <v>674</v>
      </c>
      <c r="L48" s="64">
        <v>635</v>
      </c>
      <c r="M48" s="64">
        <v>561</v>
      </c>
      <c r="N48" s="64">
        <v>564</v>
      </c>
      <c r="O48" s="65">
        <v>501</v>
      </c>
      <c r="P48" s="48"/>
      <c r="Q48" s="48"/>
      <c r="R48" s="48"/>
      <c r="S48" s="48"/>
      <c r="T48" s="48"/>
      <c r="U48" s="48"/>
    </row>
    <row r="49" spans="1:21" ht="30.75" customHeight="1" x14ac:dyDescent="0.2">
      <c r="A49" s="48"/>
      <c r="B49" s="1272"/>
      <c r="C49" s="1273"/>
      <c r="D49" s="62"/>
      <c r="E49" s="1254" t="s">
        <v>16</v>
      </c>
      <c r="F49" s="1254"/>
      <c r="G49" s="1254"/>
      <c r="H49" s="1254"/>
      <c r="I49" s="1254"/>
      <c r="J49" s="1255"/>
      <c r="K49" s="63">
        <v>75</v>
      </c>
      <c r="L49" s="64">
        <v>98</v>
      </c>
      <c r="M49" s="64">
        <v>83</v>
      </c>
      <c r="N49" s="64">
        <v>65</v>
      </c>
      <c r="O49" s="65">
        <v>64</v>
      </c>
      <c r="P49" s="48"/>
      <c r="Q49" s="48"/>
      <c r="R49" s="48"/>
      <c r="S49" s="48"/>
      <c r="T49" s="48"/>
      <c r="U49" s="48"/>
    </row>
    <row r="50" spans="1:21" ht="30.75" customHeight="1" x14ac:dyDescent="0.2">
      <c r="A50" s="48"/>
      <c r="B50" s="1272"/>
      <c r="C50" s="1273"/>
      <c r="D50" s="62"/>
      <c r="E50" s="1254" t="s">
        <v>17</v>
      </c>
      <c r="F50" s="1254"/>
      <c r="G50" s="1254"/>
      <c r="H50" s="1254"/>
      <c r="I50" s="1254"/>
      <c r="J50" s="1255"/>
      <c r="K50" s="63">
        <v>12</v>
      </c>
      <c r="L50" s="64">
        <v>4</v>
      </c>
      <c r="M50" s="64">
        <v>3</v>
      </c>
      <c r="N50" s="64" t="s">
        <v>505</v>
      </c>
      <c r="O50" s="65" t="s">
        <v>505</v>
      </c>
      <c r="P50" s="48"/>
      <c r="Q50" s="48"/>
      <c r="R50" s="48"/>
      <c r="S50" s="48"/>
      <c r="T50" s="48"/>
      <c r="U50" s="48"/>
    </row>
    <row r="51" spans="1:21" ht="30.75" customHeight="1" x14ac:dyDescent="0.2">
      <c r="A51" s="48"/>
      <c r="B51" s="1274"/>
      <c r="C51" s="1275"/>
      <c r="D51" s="66"/>
      <c r="E51" s="1254" t="s">
        <v>18</v>
      </c>
      <c r="F51" s="1254"/>
      <c r="G51" s="1254"/>
      <c r="H51" s="1254"/>
      <c r="I51" s="1254"/>
      <c r="J51" s="1255"/>
      <c r="K51" s="63">
        <v>1</v>
      </c>
      <c r="L51" s="64">
        <v>0</v>
      </c>
      <c r="M51" s="64">
        <v>0</v>
      </c>
      <c r="N51" s="64">
        <v>0</v>
      </c>
      <c r="O51" s="65">
        <v>1</v>
      </c>
      <c r="P51" s="48"/>
      <c r="Q51" s="48"/>
      <c r="R51" s="48"/>
      <c r="S51" s="48"/>
      <c r="T51" s="48"/>
      <c r="U51" s="48"/>
    </row>
    <row r="52" spans="1:21" ht="30.75" customHeight="1" x14ac:dyDescent="0.2">
      <c r="A52" s="48"/>
      <c r="B52" s="1252" t="s">
        <v>19</v>
      </c>
      <c r="C52" s="1253"/>
      <c r="D52" s="66"/>
      <c r="E52" s="1254" t="s">
        <v>20</v>
      </c>
      <c r="F52" s="1254"/>
      <c r="G52" s="1254"/>
      <c r="H52" s="1254"/>
      <c r="I52" s="1254"/>
      <c r="J52" s="1255"/>
      <c r="K52" s="63">
        <v>1288</v>
      </c>
      <c r="L52" s="64">
        <v>1271</v>
      </c>
      <c r="M52" s="64">
        <v>1202</v>
      </c>
      <c r="N52" s="64">
        <v>1155</v>
      </c>
      <c r="O52" s="65">
        <v>1102</v>
      </c>
      <c r="P52" s="48"/>
      <c r="Q52" s="48"/>
      <c r="R52" s="48"/>
      <c r="S52" s="48"/>
      <c r="T52" s="48"/>
      <c r="U52" s="48"/>
    </row>
    <row r="53" spans="1:21" ht="30.75" customHeight="1" thickBot="1" x14ac:dyDescent="0.25">
      <c r="A53" s="48"/>
      <c r="B53" s="1256" t="s">
        <v>21</v>
      </c>
      <c r="C53" s="1257"/>
      <c r="D53" s="67"/>
      <c r="E53" s="1258" t="s">
        <v>22</v>
      </c>
      <c r="F53" s="1258"/>
      <c r="G53" s="1258"/>
      <c r="H53" s="1258"/>
      <c r="I53" s="1258"/>
      <c r="J53" s="1259"/>
      <c r="K53" s="68">
        <v>915</v>
      </c>
      <c r="L53" s="69">
        <v>915</v>
      </c>
      <c r="M53" s="69">
        <v>883</v>
      </c>
      <c r="N53" s="69">
        <v>830</v>
      </c>
      <c r="O53" s="70">
        <v>744</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3">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2">
      <c r="B57" s="1260" t="s">
        <v>25</v>
      </c>
      <c r="C57" s="1261"/>
      <c r="D57" s="1264" t="s">
        <v>26</v>
      </c>
      <c r="E57" s="1265"/>
      <c r="F57" s="1265"/>
      <c r="G57" s="1265"/>
      <c r="H57" s="1265"/>
      <c r="I57" s="1265"/>
      <c r="J57" s="1266"/>
      <c r="K57" s="83">
        <v>882</v>
      </c>
      <c r="L57" s="84">
        <v>802</v>
      </c>
      <c r="M57" s="84">
        <v>554</v>
      </c>
      <c r="N57" s="84">
        <v>374</v>
      </c>
      <c r="O57" s="85"/>
    </row>
    <row r="58" spans="1:21" ht="31.5" customHeight="1" thickBot="1" x14ac:dyDescent="0.25">
      <c r="B58" s="1262"/>
      <c r="C58" s="1263"/>
      <c r="D58" s="1267" t="s">
        <v>27</v>
      </c>
      <c r="E58" s="1268"/>
      <c r="F58" s="1268"/>
      <c r="G58" s="1268"/>
      <c r="H58" s="1268"/>
      <c r="I58" s="1268"/>
      <c r="J58" s="1269"/>
      <c r="K58" s="86">
        <v>0</v>
      </c>
      <c r="L58" s="87">
        <v>0</v>
      </c>
      <c r="M58" s="87">
        <v>0</v>
      </c>
      <c r="N58" s="87">
        <v>0</v>
      </c>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4coP2DQpG84wFyUrndU8HZensqv4QsNsj2d0xWm5tRBy3rmBnFJAm8Q+U+pgATzuQqekuxw4gXXA7EFuhRfdw==" saltValue="Bk+0P78wRuRS0iQL9xaxp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547</v>
      </c>
      <c r="J40" s="100" t="s">
        <v>548</v>
      </c>
      <c r="K40" s="100" t="s">
        <v>549</v>
      </c>
      <c r="L40" s="100" t="s">
        <v>550</v>
      </c>
      <c r="M40" s="101" t="s">
        <v>551</v>
      </c>
    </row>
    <row r="41" spans="2:13" ht="27.75" customHeight="1" x14ac:dyDescent="0.2">
      <c r="B41" s="1290" t="s">
        <v>30</v>
      </c>
      <c r="C41" s="1291"/>
      <c r="D41" s="102"/>
      <c r="E41" s="1292" t="s">
        <v>31</v>
      </c>
      <c r="F41" s="1292"/>
      <c r="G41" s="1292"/>
      <c r="H41" s="1293"/>
      <c r="I41" s="103">
        <v>12503</v>
      </c>
      <c r="J41" s="104">
        <v>12402</v>
      </c>
      <c r="K41" s="104">
        <v>12129</v>
      </c>
      <c r="L41" s="104">
        <v>12177</v>
      </c>
      <c r="M41" s="105">
        <v>12338</v>
      </c>
    </row>
    <row r="42" spans="2:13" ht="27.75" customHeight="1" x14ac:dyDescent="0.2">
      <c r="B42" s="1280"/>
      <c r="C42" s="1281"/>
      <c r="D42" s="106"/>
      <c r="E42" s="1284" t="s">
        <v>32</v>
      </c>
      <c r="F42" s="1284"/>
      <c r="G42" s="1284"/>
      <c r="H42" s="1285"/>
      <c r="I42" s="107">
        <v>6</v>
      </c>
      <c r="J42" s="108">
        <v>3</v>
      </c>
      <c r="K42" s="108" t="s">
        <v>505</v>
      </c>
      <c r="L42" s="108" t="s">
        <v>505</v>
      </c>
      <c r="M42" s="109" t="s">
        <v>505</v>
      </c>
    </row>
    <row r="43" spans="2:13" ht="27.75" customHeight="1" x14ac:dyDescent="0.2">
      <c r="B43" s="1280"/>
      <c r="C43" s="1281"/>
      <c r="D43" s="106"/>
      <c r="E43" s="1284" t="s">
        <v>33</v>
      </c>
      <c r="F43" s="1284"/>
      <c r="G43" s="1284"/>
      <c r="H43" s="1285"/>
      <c r="I43" s="107">
        <v>7462</v>
      </c>
      <c r="J43" s="108">
        <v>7350</v>
      </c>
      <c r="K43" s="108">
        <v>7123</v>
      </c>
      <c r="L43" s="108">
        <v>7068</v>
      </c>
      <c r="M43" s="109">
        <v>7195</v>
      </c>
    </row>
    <row r="44" spans="2:13" ht="27.75" customHeight="1" x14ac:dyDescent="0.2">
      <c r="B44" s="1280"/>
      <c r="C44" s="1281"/>
      <c r="D44" s="106"/>
      <c r="E44" s="1284" t="s">
        <v>34</v>
      </c>
      <c r="F44" s="1284"/>
      <c r="G44" s="1284"/>
      <c r="H44" s="1285"/>
      <c r="I44" s="107">
        <v>492</v>
      </c>
      <c r="J44" s="108">
        <v>405</v>
      </c>
      <c r="K44" s="108">
        <v>330</v>
      </c>
      <c r="L44" s="108">
        <v>275</v>
      </c>
      <c r="M44" s="109">
        <v>229</v>
      </c>
    </row>
    <row r="45" spans="2:13" ht="27.75" customHeight="1" x14ac:dyDescent="0.2">
      <c r="B45" s="1280"/>
      <c r="C45" s="1281"/>
      <c r="D45" s="106"/>
      <c r="E45" s="1284" t="s">
        <v>35</v>
      </c>
      <c r="F45" s="1284"/>
      <c r="G45" s="1284"/>
      <c r="H45" s="1285"/>
      <c r="I45" s="107">
        <v>1765</v>
      </c>
      <c r="J45" s="108">
        <v>1724</v>
      </c>
      <c r="K45" s="108">
        <v>1640</v>
      </c>
      <c r="L45" s="108">
        <v>1721</v>
      </c>
      <c r="M45" s="109">
        <v>1758</v>
      </c>
    </row>
    <row r="46" spans="2:13" ht="27.75" customHeight="1" x14ac:dyDescent="0.2">
      <c r="B46" s="1280"/>
      <c r="C46" s="1281"/>
      <c r="D46" s="110"/>
      <c r="E46" s="1284" t="s">
        <v>36</v>
      </c>
      <c r="F46" s="1284"/>
      <c r="G46" s="1284"/>
      <c r="H46" s="1285"/>
      <c r="I46" s="107">
        <v>1695</v>
      </c>
      <c r="J46" s="108">
        <v>1666</v>
      </c>
      <c r="K46" s="108">
        <v>1628</v>
      </c>
      <c r="L46" s="108">
        <v>1591</v>
      </c>
      <c r="M46" s="109">
        <v>1648</v>
      </c>
    </row>
    <row r="47" spans="2:13" ht="27.75" customHeight="1" x14ac:dyDescent="0.2">
      <c r="B47" s="1280"/>
      <c r="C47" s="1281"/>
      <c r="D47" s="111"/>
      <c r="E47" s="1294" t="s">
        <v>37</v>
      </c>
      <c r="F47" s="1295"/>
      <c r="G47" s="1295"/>
      <c r="H47" s="1296"/>
      <c r="I47" s="107" t="s">
        <v>505</v>
      </c>
      <c r="J47" s="108" t="s">
        <v>505</v>
      </c>
      <c r="K47" s="108" t="s">
        <v>505</v>
      </c>
      <c r="L47" s="108" t="s">
        <v>505</v>
      </c>
      <c r="M47" s="109" t="s">
        <v>505</v>
      </c>
    </row>
    <row r="48" spans="2:13" ht="27.75" customHeight="1" x14ac:dyDescent="0.2">
      <c r="B48" s="1280"/>
      <c r="C48" s="1281"/>
      <c r="D48" s="106"/>
      <c r="E48" s="1284" t="s">
        <v>38</v>
      </c>
      <c r="F48" s="1284"/>
      <c r="G48" s="1284"/>
      <c r="H48" s="1285"/>
      <c r="I48" s="107" t="s">
        <v>505</v>
      </c>
      <c r="J48" s="108" t="s">
        <v>505</v>
      </c>
      <c r="K48" s="108" t="s">
        <v>505</v>
      </c>
      <c r="L48" s="108" t="s">
        <v>505</v>
      </c>
      <c r="M48" s="109" t="s">
        <v>505</v>
      </c>
    </row>
    <row r="49" spans="2:13" ht="27.75" customHeight="1" x14ac:dyDescent="0.2">
      <c r="B49" s="1282"/>
      <c r="C49" s="1283"/>
      <c r="D49" s="106"/>
      <c r="E49" s="1284" t="s">
        <v>39</v>
      </c>
      <c r="F49" s="1284"/>
      <c r="G49" s="1284"/>
      <c r="H49" s="1285"/>
      <c r="I49" s="107" t="s">
        <v>505</v>
      </c>
      <c r="J49" s="108" t="s">
        <v>505</v>
      </c>
      <c r="K49" s="108" t="s">
        <v>505</v>
      </c>
      <c r="L49" s="108" t="s">
        <v>505</v>
      </c>
      <c r="M49" s="109" t="s">
        <v>505</v>
      </c>
    </row>
    <row r="50" spans="2:13" ht="27.75" customHeight="1" x14ac:dyDescent="0.2">
      <c r="B50" s="1278" t="s">
        <v>40</v>
      </c>
      <c r="C50" s="1279"/>
      <c r="D50" s="112"/>
      <c r="E50" s="1284" t="s">
        <v>41</v>
      </c>
      <c r="F50" s="1284"/>
      <c r="G50" s="1284"/>
      <c r="H50" s="1285"/>
      <c r="I50" s="107">
        <v>4376</v>
      </c>
      <c r="J50" s="108">
        <v>1066</v>
      </c>
      <c r="K50" s="108">
        <v>999</v>
      </c>
      <c r="L50" s="108">
        <v>1189</v>
      </c>
      <c r="M50" s="109">
        <v>1246</v>
      </c>
    </row>
    <row r="51" spans="2:13" ht="27.75" customHeight="1" x14ac:dyDescent="0.2">
      <c r="B51" s="1280"/>
      <c r="C51" s="1281"/>
      <c r="D51" s="106"/>
      <c r="E51" s="1284" t="s">
        <v>42</v>
      </c>
      <c r="F51" s="1284"/>
      <c r="G51" s="1284"/>
      <c r="H51" s="1285"/>
      <c r="I51" s="107">
        <v>560</v>
      </c>
      <c r="J51" s="108">
        <v>459</v>
      </c>
      <c r="K51" s="108">
        <v>378</v>
      </c>
      <c r="L51" s="108">
        <v>307</v>
      </c>
      <c r="M51" s="109">
        <v>239</v>
      </c>
    </row>
    <row r="52" spans="2:13" ht="27.75" customHeight="1" x14ac:dyDescent="0.2">
      <c r="B52" s="1282"/>
      <c r="C52" s="1283"/>
      <c r="D52" s="106"/>
      <c r="E52" s="1284" t="s">
        <v>43</v>
      </c>
      <c r="F52" s="1284"/>
      <c r="G52" s="1284"/>
      <c r="H52" s="1285"/>
      <c r="I52" s="107">
        <v>13035</v>
      </c>
      <c r="J52" s="108">
        <v>12793</v>
      </c>
      <c r="K52" s="108">
        <v>12917</v>
      </c>
      <c r="L52" s="108">
        <v>12701</v>
      </c>
      <c r="M52" s="109">
        <v>12965</v>
      </c>
    </row>
    <row r="53" spans="2:13" ht="27.75" customHeight="1" thickBot="1" x14ac:dyDescent="0.25">
      <c r="B53" s="1286" t="s">
        <v>44</v>
      </c>
      <c r="C53" s="1287"/>
      <c r="D53" s="113"/>
      <c r="E53" s="1288" t="s">
        <v>45</v>
      </c>
      <c r="F53" s="1288"/>
      <c r="G53" s="1288"/>
      <c r="H53" s="1289"/>
      <c r="I53" s="114">
        <v>5952</v>
      </c>
      <c r="J53" s="115">
        <v>9232</v>
      </c>
      <c r="K53" s="115">
        <v>8555</v>
      </c>
      <c r="L53" s="115">
        <v>8634</v>
      </c>
      <c r="M53" s="116">
        <v>8718</v>
      </c>
    </row>
    <row r="54" spans="2:13" ht="27.75" customHeight="1" x14ac:dyDescent="0.25">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sheetData>
  <sheetProtection algorithmName="SHA-512" hashValue="Y41S0pycZ3K2auk3haCkK7NNJRsR3LhrY9UT7SDKkuR8hiJ54qzIdyDgXy5CXgZ2bcoMpgyREW7r5l8638PQoA==" saltValue="1wCLFZVR2u//paYyiHDJK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47</v>
      </c>
    </row>
    <row r="54" spans="2:8" ht="29.25" customHeight="1" thickBot="1" x14ac:dyDescent="0.35">
      <c r="B54" s="122" t="s">
        <v>1</v>
      </c>
      <c r="C54" s="123"/>
      <c r="D54" s="123"/>
      <c r="E54" s="124" t="s">
        <v>2</v>
      </c>
      <c r="F54" s="125" t="s">
        <v>549</v>
      </c>
      <c r="G54" s="125" t="s">
        <v>550</v>
      </c>
      <c r="H54" s="126" t="s">
        <v>551</v>
      </c>
    </row>
    <row r="55" spans="2:8" ht="52.5" customHeight="1" x14ac:dyDescent="0.2">
      <c r="B55" s="127"/>
      <c r="C55" s="1305" t="s">
        <v>48</v>
      </c>
      <c r="D55" s="1305"/>
      <c r="E55" s="1306"/>
      <c r="F55" s="128">
        <v>2582</v>
      </c>
      <c r="G55" s="128">
        <v>2582</v>
      </c>
      <c r="H55" s="129">
        <v>2582</v>
      </c>
    </row>
    <row r="56" spans="2:8" ht="52.5" customHeight="1" x14ac:dyDescent="0.2">
      <c r="B56" s="130"/>
      <c r="C56" s="1307" t="s">
        <v>49</v>
      </c>
      <c r="D56" s="1307"/>
      <c r="E56" s="1308"/>
      <c r="F56" s="131">
        <v>374</v>
      </c>
      <c r="G56" s="131">
        <v>374</v>
      </c>
      <c r="H56" s="132">
        <v>374</v>
      </c>
    </row>
    <row r="57" spans="2:8" ht="53.25" customHeight="1" x14ac:dyDescent="0.2">
      <c r="B57" s="130"/>
      <c r="C57" s="1309" t="s">
        <v>50</v>
      </c>
      <c r="D57" s="1309"/>
      <c r="E57" s="1310"/>
      <c r="F57" s="133">
        <v>816</v>
      </c>
      <c r="G57" s="133">
        <v>921</v>
      </c>
      <c r="H57" s="134">
        <v>962</v>
      </c>
    </row>
    <row r="58" spans="2:8" ht="45.75" customHeight="1" x14ac:dyDescent="0.2">
      <c r="B58" s="135"/>
      <c r="C58" s="1297" t="s">
        <v>578</v>
      </c>
      <c r="D58" s="1298"/>
      <c r="E58" s="1299"/>
      <c r="F58" s="136">
        <v>682</v>
      </c>
      <c r="G58" s="136">
        <v>665</v>
      </c>
      <c r="H58" s="137">
        <v>674</v>
      </c>
    </row>
    <row r="59" spans="2:8" ht="45.75" customHeight="1" x14ac:dyDescent="0.2">
      <c r="B59" s="135"/>
      <c r="C59" s="1297" t="s">
        <v>579</v>
      </c>
      <c r="D59" s="1298"/>
      <c r="E59" s="1299"/>
      <c r="F59" s="136">
        <v>10</v>
      </c>
      <c r="G59" s="136">
        <v>110</v>
      </c>
      <c r="H59" s="137">
        <v>110</v>
      </c>
    </row>
    <row r="60" spans="2:8" ht="45.75" customHeight="1" x14ac:dyDescent="0.2">
      <c r="B60" s="135"/>
      <c r="C60" s="1297" t="s">
        <v>580</v>
      </c>
      <c r="D60" s="1298"/>
      <c r="E60" s="1299"/>
      <c r="F60" s="136">
        <v>75</v>
      </c>
      <c r="G60" s="136">
        <v>75</v>
      </c>
      <c r="H60" s="137">
        <v>75</v>
      </c>
    </row>
    <row r="61" spans="2:8" ht="45.75" customHeight="1" x14ac:dyDescent="0.2">
      <c r="B61" s="135"/>
      <c r="C61" s="1297" t="s">
        <v>581</v>
      </c>
      <c r="D61" s="1298"/>
      <c r="E61" s="1299"/>
      <c r="F61" s="136">
        <v>20</v>
      </c>
      <c r="G61" s="136">
        <v>40</v>
      </c>
      <c r="H61" s="137">
        <v>40</v>
      </c>
    </row>
    <row r="62" spans="2:8" ht="45.75" customHeight="1" thickBot="1" x14ac:dyDescent="0.25">
      <c r="B62" s="138"/>
      <c r="C62" s="1300" t="s">
        <v>582</v>
      </c>
      <c r="D62" s="1301"/>
      <c r="E62" s="1302"/>
      <c r="F62" s="139">
        <v>23</v>
      </c>
      <c r="G62" s="139">
        <v>24</v>
      </c>
      <c r="H62" s="140">
        <v>25</v>
      </c>
    </row>
    <row r="63" spans="2:8" ht="52.5" customHeight="1" thickBot="1" x14ac:dyDescent="0.25">
      <c r="B63" s="141"/>
      <c r="C63" s="1303" t="s">
        <v>51</v>
      </c>
      <c r="D63" s="1303"/>
      <c r="E63" s="1304"/>
      <c r="F63" s="142">
        <v>3772</v>
      </c>
      <c r="G63" s="142">
        <v>3876</v>
      </c>
      <c r="H63" s="143">
        <v>3918</v>
      </c>
    </row>
    <row r="64" spans="2:8" ht="15" customHeight="1" x14ac:dyDescent="0.2"/>
  </sheetData>
  <sheetProtection algorithmName="SHA-512" hashValue="KqKpd60495X1oaiy2qFiI2YA+Q20rPmMVwcaJ/9b0UwkyZGVwSTaqcKh3bRZ6FuaLspFxXIUb+8C1nZ5ZJj5/g==" saltValue="Cf/yZ0Ej2GeNE97Ye7KxA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zoomScaleNormal="100" zoomScaleSheetLayoutView="55" workbookViewId="0"/>
  </sheetViews>
  <sheetFormatPr defaultColWidth="0" defaultRowHeight="13.5" customHeight="1" zeroHeight="1" x14ac:dyDescent="0.2"/>
  <cols>
    <col min="1" max="1" width="6.36328125" style="390" customWidth="1"/>
    <col min="2" max="107" width="2.453125" style="390" customWidth="1"/>
    <col min="108" max="108" width="6.08984375" style="398" customWidth="1"/>
    <col min="109" max="109" width="5.90625" style="397" customWidth="1"/>
    <col min="110" max="110" width="19.08984375" style="390" hidden="1"/>
    <col min="111" max="115" width="12.6328125" style="390" hidden="1"/>
    <col min="116" max="349" width="8.6328125" style="390" hidden="1"/>
    <col min="350" max="355" width="14.90625" style="390" hidden="1"/>
    <col min="356" max="357" width="15.90625" style="390" hidden="1"/>
    <col min="358" max="363" width="16.08984375" style="390" hidden="1"/>
    <col min="364" max="364" width="6.08984375" style="390" hidden="1"/>
    <col min="365" max="365" width="3" style="390" hidden="1"/>
    <col min="366" max="605" width="8.6328125" style="390" hidden="1"/>
    <col min="606" max="611" width="14.90625" style="390" hidden="1"/>
    <col min="612" max="613" width="15.90625" style="390" hidden="1"/>
    <col min="614" max="619" width="16.08984375" style="390" hidden="1"/>
    <col min="620" max="620" width="6.08984375" style="390" hidden="1"/>
    <col min="621" max="621" width="3" style="390" hidden="1"/>
    <col min="622" max="861" width="8.6328125" style="390" hidden="1"/>
    <col min="862" max="867" width="14.90625" style="390" hidden="1"/>
    <col min="868" max="869" width="15.90625" style="390" hidden="1"/>
    <col min="870" max="875" width="16.08984375" style="390" hidden="1"/>
    <col min="876" max="876" width="6.08984375" style="390" hidden="1"/>
    <col min="877" max="877" width="3" style="390" hidden="1"/>
    <col min="878" max="1117" width="8.6328125" style="390" hidden="1"/>
    <col min="1118" max="1123" width="14.90625" style="390" hidden="1"/>
    <col min="1124" max="1125" width="15.90625" style="390" hidden="1"/>
    <col min="1126" max="1131" width="16.08984375" style="390" hidden="1"/>
    <col min="1132" max="1132" width="6.08984375" style="390" hidden="1"/>
    <col min="1133" max="1133" width="3" style="390" hidden="1"/>
    <col min="1134" max="1373" width="8.6328125" style="390" hidden="1"/>
    <col min="1374" max="1379" width="14.90625" style="390" hidden="1"/>
    <col min="1380" max="1381" width="15.90625" style="390" hidden="1"/>
    <col min="1382" max="1387" width="16.08984375" style="390" hidden="1"/>
    <col min="1388" max="1388" width="6.08984375" style="390" hidden="1"/>
    <col min="1389" max="1389" width="3" style="390" hidden="1"/>
    <col min="1390" max="1629" width="8.6328125" style="390" hidden="1"/>
    <col min="1630" max="1635" width="14.90625" style="390" hidden="1"/>
    <col min="1636" max="1637" width="15.90625" style="390" hidden="1"/>
    <col min="1638" max="1643" width="16.08984375" style="390" hidden="1"/>
    <col min="1644" max="1644" width="6.08984375" style="390" hidden="1"/>
    <col min="1645" max="1645" width="3" style="390" hidden="1"/>
    <col min="1646" max="1885" width="8.6328125" style="390" hidden="1"/>
    <col min="1886" max="1891" width="14.90625" style="390" hidden="1"/>
    <col min="1892" max="1893" width="15.90625" style="390" hidden="1"/>
    <col min="1894" max="1899" width="16.08984375" style="390" hidden="1"/>
    <col min="1900" max="1900" width="6.08984375" style="390" hidden="1"/>
    <col min="1901" max="1901" width="3" style="390" hidden="1"/>
    <col min="1902" max="2141" width="8.6328125" style="390" hidden="1"/>
    <col min="2142" max="2147" width="14.90625" style="390" hidden="1"/>
    <col min="2148" max="2149" width="15.90625" style="390" hidden="1"/>
    <col min="2150" max="2155" width="16.08984375" style="390" hidden="1"/>
    <col min="2156" max="2156" width="6.08984375" style="390" hidden="1"/>
    <col min="2157" max="2157" width="3" style="390" hidden="1"/>
    <col min="2158" max="2397" width="8.6328125" style="390" hidden="1"/>
    <col min="2398" max="2403" width="14.90625" style="390" hidden="1"/>
    <col min="2404" max="2405" width="15.90625" style="390" hidden="1"/>
    <col min="2406" max="2411" width="16.08984375" style="390" hidden="1"/>
    <col min="2412" max="2412" width="6.08984375" style="390" hidden="1"/>
    <col min="2413" max="2413" width="3" style="390" hidden="1"/>
    <col min="2414" max="2653" width="8.6328125" style="390" hidden="1"/>
    <col min="2654" max="2659" width="14.90625" style="390" hidden="1"/>
    <col min="2660" max="2661" width="15.90625" style="390" hidden="1"/>
    <col min="2662" max="2667" width="16.08984375" style="390" hidden="1"/>
    <col min="2668" max="2668" width="6.08984375" style="390" hidden="1"/>
    <col min="2669" max="2669" width="3" style="390" hidden="1"/>
    <col min="2670" max="2909" width="8.6328125" style="390" hidden="1"/>
    <col min="2910" max="2915" width="14.90625" style="390" hidden="1"/>
    <col min="2916" max="2917" width="15.90625" style="390" hidden="1"/>
    <col min="2918" max="2923" width="16.08984375" style="390" hidden="1"/>
    <col min="2924" max="2924" width="6.08984375" style="390" hidden="1"/>
    <col min="2925" max="2925" width="3" style="390" hidden="1"/>
    <col min="2926" max="3165" width="8.6328125" style="390" hidden="1"/>
    <col min="3166" max="3171" width="14.90625" style="390" hidden="1"/>
    <col min="3172" max="3173" width="15.90625" style="390" hidden="1"/>
    <col min="3174" max="3179" width="16.08984375" style="390" hidden="1"/>
    <col min="3180" max="3180" width="6.08984375" style="390" hidden="1"/>
    <col min="3181" max="3181" width="3" style="390" hidden="1"/>
    <col min="3182" max="3421" width="8.6328125" style="390" hidden="1"/>
    <col min="3422" max="3427" width="14.90625" style="390" hidden="1"/>
    <col min="3428" max="3429" width="15.90625" style="390" hidden="1"/>
    <col min="3430" max="3435" width="16.08984375" style="390" hidden="1"/>
    <col min="3436" max="3436" width="6.08984375" style="390" hidden="1"/>
    <col min="3437" max="3437" width="3" style="390" hidden="1"/>
    <col min="3438" max="3677" width="8.6328125" style="390" hidden="1"/>
    <col min="3678" max="3683" width="14.90625" style="390" hidden="1"/>
    <col min="3684" max="3685" width="15.90625" style="390" hidden="1"/>
    <col min="3686" max="3691" width="16.08984375" style="390" hidden="1"/>
    <col min="3692" max="3692" width="6.08984375" style="390" hidden="1"/>
    <col min="3693" max="3693" width="3" style="390" hidden="1"/>
    <col min="3694" max="3933" width="8.6328125" style="390" hidden="1"/>
    <col min="3934" max="3939" width="14.90625" style="390" hidden="1"/>
    <col min="3940" max="3941" width="15.90625" style="390" hidden="1"/>
    <col min="3942" max="3947" width="16.08984375" style="390" hidden="1"/>
    <col min="3948" max="3948" width="6.08984375" style="390" hidden="1"/>
    <col min="3949" max="3949" width="3" style="390" hidden="1"/>
    <col min="3950" max="4189" width="8.6328125" style="390" hidden="1"/>
    <col min="4190" max="4195" width="14.90625" style="390" hidden="1"/>
    <col min="4196" max="4197" width="15.90625" style="390" hidden="1"/>
    <col min="4198" max="4203" width="16.08984375" style="390" hidden="1"/>
    <col min="4204" max="4204" width="6.08984375" style="390" hidden="1"/>
    <col min="4205" max="4205" width="3" style="390" hidden="1"/>
    <col min="4206" max="4445" width="8.6328125" style="390" hidden="1"/>
    <col min="4446" max="4451" width="14.90625" style="390" hidden="1"/>
    <col min="4452" max="4453" width="15.90625" style="390" hidden="1"/>
    <col min="4454" max="4459" width="16.08984375" style="390" hidden="1"/>
    <col min="4460" max="4460" width="6.08984375" style="390" hidden="1"/>
    <col min="4461" max="4461" width="3" style="390" hidden="1"/>
    <col min="4462" max="4701" width="8.6328125" style="390" hidden="1"/>
    <col min="4702" max="4707" width="14.90625" style="390" hidden="1"/>
    <col min="4708" max="4709" width="15.90625" style="390" hidden="1"/>
    <col min="4710" max="4715" width="16.08984375" style="390" hidden="1"/>
    <col min="4716" max="4716" width="6.08984375" style="390" hidden="1"/>
    <col min="4717" max="4717" width="3" style="390" hidden="1"/>
    <col min="4718" max="4957" width="8.6328125" style="390" hidden="1"/>
    <col min="4958" max="4963" width="14.90625" style="390" hidden="1"/>
    <col min="4964" max="4965" width="15.90625" style="390" hidden="1"/>
    <col min="4966" max="4971" width="16.08984375" style="390" hidden="1"/>
    <col min="4972" max="4972" width="6.08984375" style="390" hidden="1"/>
    <col min="4973" max="4973" width="3" style="390" hidden="1"/>
    <col min="4974" max="5213" width="8.6328125" style="390" hidden="1"/>
    <col min="5214" max="5219" width="14.90625" style="390" hidden="1"/>
    <col min="5220" max="5221" width="15.90625" style="390" hidden="1"/>
    <col min="5222" max="5227" width="16.08984375" style="390" hidden="1"/>
    <col min="5228" max="5228" width="6.08984375" style="390" hidden="1"/>
    <col min="5229" max="5229" width="3" style="390" hidden="1"/>
    <col min="5230" max="5469" width="8.6328125" style="390" hidden="1"/>
    <col min="5470" max="5475" width="14.90625" style="390" hidden="1"/>
    <col min="5476" max="5477" width="15.90625" style="390" hidden="1"/>
    <col min="5478" max="5483" width="16.08984375" style="390" hidden="1"/>
    <col min="5484" max="5484" width="6.08984375" style="390" hidden="1"/>
    <col min="5485" max="5485" width="3" style="390" hidden="1"/>
    <col min="5486" max="5725" width="8.6328125" style="390" hidden="1"/>
    <col min="5726" max="5731" width="14.90625" style="390" hidden="1"/>
    <col min="5732" max="5733" width="15.90625" style="390" hidden="1"/>
    <col min="5734" max="5739" width="16.08984375" style="390" hidden="1"/>
    <col min="5740" max="5740" width="6.08984375" style="390" hidden="1"/>
    <col min="5741" max="5741" width="3" style="390" hidden="1"/>
    <col min="5742" max="5981" width="8.6328125" style="390" hidden="1"/>
    <col min="5982" max="5987" width="14.90625" style="390" hidden="1"/>
    <col min="5988" max="5989" width="15.90625" style="390" hidden="1"/>
    <col min="5990" max="5995" width="16.08984375" style="390" hidden="1"/>
    <col min="5996" max="5996" width="6.08984375" style="390" hidden="1"/>
    <col min="5997" max="5997" width="3" style="390" hidden="1"/>
    <col min="5998" max="6237" width="8.6328125" style="390" hidden="1"/>
    <col min="6238" max="6243" width="14.90625" style="390" hidden="1"/>
    <col min="6244" max="6245" width="15.90625" style="390" hidden="1"/>
    <col min="6246" max="6251" width="16.08984375" style="390" hidden="1"/>
    <col min="6252" max="6252" width="6.08984375" style="390" hidden="1"/>
    <col min="6253" max="6253" width="3" style="390" hidden="1"/>
    <col min="6254" max="6493" width="8.6328125" style="390" hidden="1"/>
    <col min="6494" max="6499" width="14.90625" style="390" hidden="1"/>
    <col min="6500" max="6501" width="15.90625" style="390" hidden="1"/>
    <col min="6502" max="6507" width="16.08984375" style="390" hidden="1"/>
    <col min="6508" max="6508" width="6.08984375" style="390" hidden="1"/>
    <col min="6509" max="6509" width="3" style="390" hidden="1"/>
    <col min="6510" max="6749" width="8.6328125" style="390" hidden="1"/>
    <col min="6750" max="6755" width="14.90625" style="390" hidden="1"/>
    <col min="6756" max="6757" width="15.90625" style="390" hidden="1"/>
    <col min="6758" max="6763" width="16.08984375" style="390" hidden="1"/>
    <col min="6764" max="6764" width="6.08984375" style="390" hidden="1"/>
    <col min="6765" max="6765" width="3" style="390" hidden="1"/>
    <col min="6766" max="7005" width="8.6328125" style="390" hidden="1"/>
    <col min="7006" max="7011" width="14.90625" style="390" hidden="1"/>
    <col min="7012" max="7013" width="15.90625" style="390" hidden="1"/>
    <col min="7014" max="7019" width="16.08984375" style="390" hidden="1"/>
    <col min="7020" max="7020" width="6.08984375" style="390" hidden="1"/>
    <col min="7021" max="7021" width="3" style="390" hidden="1"/>
    <col min="7022" max="7261" width="8.6328125" style="390" hidden="1"/>
    <col min="7262" max="7267" width="14.90625" style="390" hidden="1"/>
    <col min="7268" max="7269" width="15.90625" style="390" hidden="1"/>
    <col min="7270" max="7275" width="16.08984375" style="390" hidden="1"/>
    <col min="7276" max="7276" width="6.08984375" style="390" hidden="1"/>
    <col min="7277" max="7277" width="3" style="390" hidden="1"/>
    <col min="7278" max="7517" width="8.6328125" style="390" hidden="1"/>
    <col min="7518" max="7523" width="14.90625" style="390" hidden="1"/>
    <col min="7524" max="7525" width="15.90625" style="390" hidden="1"/>
    <col min="7526" max="7531" width="16.08984375" style="390" hidden="1"/>
    <col min="7532" max="7532" width="6.08984375" style="390" hidden="1"/>
    <col min="7533" max="7533" width="3" style="390" hidden="1"/>
    <col min="7534" max="7773" width="8.6328125" style="390" hidden="1"/>
    <col min="7774" max="7779" width="14.90625" style="390" hidden="1"/>
    <col min="7780" max="7781" width="15.90625" style="390" hidden="1"/>
    <col min="7782" max="7787" width="16.08984375" style="390" hidden="1"/>
    <col min="7788" max="7788" width="6.08984375" style="390" hidden="1"/>
    <col min="7789" max="7789" width="3" style="390" hidden="1"/>
    <col min="7790" max="8029" width="8.6328125" style="390" hidden="1"/>
    <col min="8030" max="8035" width="14.90625" style="390" hidden="1"/>
    <col min="8036" max="8037" width="15.90625" style="390" hidden="1"/>
    <col min="8038" max="8043" width="16.08984375" style="390" hidden="1"/>
    <col min="8044" max="8044" width="6.08984375" style="390" hidden="1"/>
    <col min="8045" max="8045" width="3" style="390" hidden="1"/>
    <col min="8046" max="8285" width="8.6328125" style="390" hidden="1"/>
    <col min="8286" max="8291" width="14.90625" style="390" hidden="1"/>
    <col min="8292" max="8293" width="15.90625" style="390" hidden="1"/>
    <col min="8294" max="8299" width="16.08984375" style="390" hidden="1"/>
    <col min="8300" max="8300" width="6.08984375" style="390" hidden="1"/>
    <col min="8301" max="8301" width="3" style="390" hidden="1"/>
    <col min="8302" max="8541" width="8.6328125" style="390" hidden="1"/>
    <col min="8542" max="8547" width="14.90625" style="390" hidden="1"/>
    <col min="8548" max="8549" width="15.90625" style="390" hidden="1"/>
    <col min="8550" max="8555" width="16.08984375" style="390" hidden="1"/>
    <col min="8556" max="8556" width="6.08984375" style="390" hidden="1"/>
    <col min="8557" max="8557" width="3" style="390" hidden="1"/>
    <col min="8558" max="8797" width="8.6328125" style="390" hidden="1"/>
    <col min="8798" max="8803" width="14.90625" style="390" hidden="1"/>
    <col min="8804" max="8805" width="15.90625" style="390" hidden="1"/>
    <col min="8806" max="8811" width="16.08984375" style="390" hidden="1"/>
    <col min="8812" max="8812" width="6.08984375" style="390" hidden="1"/>
    <col min="8813" max="8813" width="3" style="390" hidden="1"/>
    <col min="8814" max="9053" width="8.6328125" style="390" hidden="1"/>
    <col min="9054" max="9059" width="14.90625" style="390" hidden="1"/>
    <col min="9060" max="9061" width="15.90625" style="390" hidden="1"/>
    <col min="9062" max="9067" width="16.08984375" style="390" hidden="1"/>
    <col min="9068" max="9068" width="6.08984375" style="390" hidden="1"/>
    <col min="9069" max="9069" width="3" style="390" hidden="1"/>
    <col min="9070" max="9309" width="8.6328125" style="390" hidden="1"/>
    <col min="9310" max="9315" width="14.90625" style="390" hidden="1"/>
    <col min="9316" max="9317" width="15.90625" style="390" hidden="1"/>
    <col min="9318" max="9323" width="16.08984375" style="390" hidden="1"/>
    <col min="9324" max="9324" width="6.08984375" style="390" hidden="1"/>
    <col min="9325" max="9325" width="3" style="390" hidden="1"/>
    <col min="9326" max="9565" width="8.6328125" style="390" hidden="1"/>
    <col min="9566" max="9571" width="14.90625" style="390" hidden="1"/>
    <col min="9572" max="9573" width="15.90625" style="390" hidden="1"/>
    <col min="9574" max="9579" width="16.08984375" style="390" hidden="1"/>
    <col min="9580" max="9580" width="6.08984375" style="390" hidden="1"/>
    <col min="9581" max="9581" width="3" style="390" hidden="1"/>
    <col min="9582" max="9821" width="8.6328125" style="390" hidden="1"/>
    <col min="9822" max="9827" width="14.90625" style="390" hidden="1"/>
    <col min="9828" max="9829" width="15.90625" style="390" hidden="1"/>
    <col min="9830" max="9835" width="16.08984375" style="390" hidden="1"/>
    <col min="9836" max="9836" width="6.08984375" style="390" hidden="1"/>
    <col min="9837" max="9837" width="3" style="390" hidden="1"/>
    <col min="9838" max="10077" width="8.6328125" style="390" hidden="1"/>
    <col min="10078" max="10083" width="14.90625" style="390" hidden="1"/>
    <col min="10084" max="10085" width="15.90625" style="390" hidden="1"/>
    <col min="10086" max="10091" width="16.08984375" style="390" hidden="1"/>
    <col min="10092" max="10092" width="6.08984375" style="390" hidden="1"/>
    <col min="10093" max="10093" width="3" style="390" hidden="1"/>
    <col min="10094" max="10333" width="8.6328125" style="390" hidden="1"/>
    <col min="10334" max="10339" width="14.90625" style="390" hidden="1"/>
    <col min="10340" max="10341" width="15.90625" style="390" hidden="1"/>
    <col min="10342" max="10347" width="16.08984375" style="390" hidden="1"/>
    <col min="10348" max="10348" width="6.08984375" style="390" hidden="1"/>
    <col min="10349" max="10349" width="3" style="390" hidden="1"/>
    <col min="10350" max="10589" width="8.6328125" style="390" hidden="1"/>
    <col min="10590" max="10595" width="14.90625" style="390" hidden="1"/>
    <col min="10596" max="10597" width="15.90625" style="390" hidden="1"/>
    <col min="10598" max="10603" width="16.08984375" style="390" hidden="1"/>
    <col min="10604" max="10604" width="6.08984375" style="390" hidden="1"/>
    <col min="10605" max="10605" width="3" style="390" hidden="1"/>
    <col min="10606" max="10845" width="8.6328125" style="390" hidden="1"/>
    <col min="10846" max="10851" width="14.90625" style="390" hidden="1"/>
    <col min="10852" max="10853" width="15.90625" style="390" hidden="1"/>
    <col min="10854" max="10859" width="16.08984375" style="390" hidden="1"/>
    <col min="10860" max="10860" width="6.08984375" style="390" hidden="1"/>
    <col min="10861" max="10861" width="3" style="390" hidden="1"/>
    <col min="10862" max="11101" width="8.6328125" style="390" hidden="1"/>
    <col min="11102" max="11107" width="14.90625" style="390" hidden="1"/>
    <col min="11108" max="11109" width="15.90625" style="390" hidden="1"/>
    <col min="11110" max="11115" width="16.08984375" style="390" hidden="1"/>
    <col min="11116" max="11116" width="6.08984375" style="390" hidden="1"/>
    <col min="11117" max="11117" width="3" style="390" hidden="1"/>
    <col min="11118" max="11357" width="8.6328125" style="390" hidden="1"/>
    <col min="11358" max="11363" width="14.90625" style="390" hidden="1"/>
    <col min="11364" max="11365" width="15.90625" style="390" hidden="1"/>
    <col min="11366" max="11371" width="16.08984375" style="390" hidden="1"/>
    <col min="11372" max="11372" width="6.08984375" style="390" hidden="1"/>
    <col min="11373" max="11373" width="3" style="390" hidden="1"/>
    <col min="11374" max="11613" width="8.6328125" style="390" hidden="1"/>
    <col min="11614" max="11619" width="14.90625" style="390" hidden="1"/>
    <col min="11620" max="11621" width="15.90625" style="390" hidden="1"/>
    <col min="11622" max="11627" width="16.08984375" style="390" hidden="1"/>
    <col min="11628" max="11628" width="6.08984375" style="390" hidden="1"/>
    <col min="11629" max="11629" width="3" style="390" hidden="1"/>
    <col min="11630" max="11869" width="8.6328125" style="390" hidden="1"/>
    <col min="11870" max="11875" width="14.90625" style="390" hidden="1"/>
    <col min="11876" max="11877" width="15.90625" style="390" hidden="1"/>
    <col min="11878" max="11883" width="16.08984375" style="390" hidden="1"/>
    <col min="11884" max="11884" width="6.08984375" style="390" hidden="1"/>
    <col min="11885" max="11885" width="3" style="390" hidden="1"/>
    <col min="11886" max="12125" width="8.6328125" style="390" hidden="1"/>
    <col min="12126" max="12131" width="14.90625" style="390" hidden="1"/>
    <col min="12132" max="12133" width="15.90625" style="390" hidden="1"/>
    <col min="12134" max="12139" width="16.08984375" style="390" hidden="1"/>
    <col min="12140" max="12140" width="6.08984375" style="390" hidden="1"/>
    <col min="12141" max="12141" width="3" style="390" hidden="1"/>
    <col min="12142" max="12381" width="8.6328125" style="390" hidden="1"/>
    <col min="12382" max="12387" width="14.90625" style="390" hidden="1"/>
    <col min="12388" max="12389" width="15.90625" style="390" hidden="1"/>
    <col min="12390" max="12395" width="16.08984375" style="390" hidden="1"/>
    <col min="12396" max="12396" width="6.08984375" style="390" hidden="1"/>
    <col min="12397" max="12397" width="3" style="390" hidden="1"/>
    <col min="12398" max="12637" width="8.6328125" style="390" hidden="1"/>
    <col min="12638" max="12643" width="14.90625" style="390" hidden="1"/>
    <col min="12644" max="12645" width="15.90625" style="390" hidden="1"/>
    <col min="12646" max="12651" width="16.08984375" style="390" hidden="1"/>
    <col min="12652" max="12652" width="6.08984375" style="390" hidden="1"/>
    <col min="12653" max="12653" width="3" style="390" hidden="1"/>
    <col min="12654" max="12893" width="8.6328125" style="390" hidden="1"/>
    <col min="12894" max="12899" width="14.90625" style="390" hidden="1"/>
    <col min="12900" max="12901" width="15.90625" style="390" hidden="1"/>
    <col min="12902" max="12907" width="16.08984375" style="390" hidden="1"/>
    <col min="12908" max="12908" width="6.08984375" style="390" hidden="1"/>
    <col min="12909" max="12909" width="3" style="390" hidden="1"/>
    <col min="12910" max="13149" width="8.6328125" style="390" hidden="1"/>
    <col min="13150" max="13155" width="14.90625" style="390" hidden="1"/>
    <col min="13156" max="13157" width="15.90625" style="390" hidden="1"/>
    <col min="13158" max="13163" width="16.08984375" style="390" hidden="1"/>
    <col min="13164" max="13164" width="6.08984375" style="390" hidden="1"/>
    <col min="13165" max="13165" width="3" style="390" hidden="1"/>
    <col min="13166" max="13405" width="8.6328125" style="390" hidden="1"/>
    <col min="13406" max="13411" width="14.90625" style="390" hidden="1"/>
    <col min="13412" max="13413" width="15.90625" style="390" hidden="1"/>
    <col min="13414" max="13419" width="16.08984375" style="390" hidden="1"/>
    <col min="13420" max="13420" width="6.08984375" style="390" hidden="1"/>
    <col min="13421" max="13421" width="3" style="390" hidden="1"/>
    <col min="13422" max="13661" width="8.6328125" style="390" hidden="1"/>
    <col min="13662" max="13667" width="14.90625" style="390" hidden="1"/>
    <col min="13668" max="13669" width="15.90625" style="390" hidden="1"/>
    <col min="13670" max="13675" width="16.08984375" style="390" hidden="1"/>
    <col min="13676" max="13676" width="6.08984375" style="390" hidden="1"/>
    <col min="13677" max="13677" width="3" style="390" hidden="1"/>
    <col min="13678" max="13917" width="8.6328125" style="390" hidden="1"/>
    <col min="13918" max="13923" width="14.90625" style="390" hidden="1"/>
    <col min="13924" max="13925" width="15.90625" style="390" hidden="1"/>
    <col min="13926" max="13931" width="16.08984375" style="390" hidden="1"/>
    <col min="13932" max="13932" width="6.08984375" style="390" hidden="1"/>
    <col min="13933" max="13933" width="3" style="390" hidden="1"/>
    <col min="13934" max="14173" width="8.6328125" style="390" hidden="1"/>
    <col min="14174" max="14179" width="14.90625" style="390" hidden="1"/>
    <col min="14180" max="14181" width="15.90625" style="390" hidden="1"/>
    <col min="14182" max="14187" width="16.08984375" style="390" hidden="1"/>
    <col min="14188" max="14188" width="6.08984375" style="390" hidden="1"/>
    <col min="14189" max="14189" width="3" style="390" hidden="1"/>
    <col min="14190" max="14429" width="8.6328125" style="390" hidden="1"/>
    <col min="14430" max="14435" width="14.90625" style="390" hidden="1"/>
    <col min="14436" max="14437" width="15.90625" style="390" hidden="1"/>
    <col min="14438" max="14443" width="16.08984375" style="390" hidden="1"/>
    <col min="14444" max="14444" width="6.08984375" style="390" hidden="1"/>
    <col min="14445" max="14445" width="3" style="390" hidden="1"/>
    <col min="14446" max="14685" width="8.6328125" style="390" hidden="1"/>
    <col min="14686" max="14691" width="14.90625" style="390" hidden="1"/>
    <col min="14692" max="14693" width="15.90625" style="390" hidden="1"/>
    <col min="14694" max="14699" width="16.08984375" style="390" hidden="1"/>
    <col min="14700" max="14700" width="6.08984375" style="390" hidden="1"/>
    <col min="14701" max="14701" width="3" style="390" hidden="1"/>
    <col min="14702" max="14941" width="8.6328125" style="390" hidden="1"/>
    <col min="14942" max="14947" width="14.90625" style="390" hidden="1"/>
    <col min="14948" max="14949" width="15.90625" style="390" hidden="1"/>
    <col min="14950" max="14955" width="16.08984375" style="390" hidden="1"/>
    <col min="14956" max="14956" width="6.08984375" style="390" hidden="1"/>
    <col min="14957" max="14957" width="3" style="390" hidden="1"/>
    <col min="14958" max="15197" width="8.6328125" style="390" hidden="1"/>
    <col min="15198" max="15203" width="14.90625" style="390" hidden="1"/>
    <col min="15204" max="15205" width="15.90625" style="390" hidden="1"/>
    <col min="15206" max="15211" width="16.08984375" style="390" hidden="1"/>
    <col min="15212" max="15212" width="6.08984375" style="390" hidden="1"/>
    <col min="15213" max="15213" width="3" style="390" hidden="1"/>
    <col min="15214" max="15453" width="8.6328125" style="390" hidden="1"/>
    <col min="15454" max="15459" width="14.90625" style="390" hidden="1"/>
    <col min="15460" max="15461" width="15.90625" style="390" hidden="1"/>
    <col min="15462" max="15467" width="16.08984375" style="390" hidden="1"/>
    <col min="15468" max="15468" width="6.08984375" style="390" hidden="1"/>
    <col min="15469" max="15469" width="3" style="390" hidden="1"/>
    <col min="15470" max="15709" width="8.6328125" style="390" hidden="1"/>
    <col min="15710" max="15715" width="14.90625" style="390" hidden="1"/>
    <col min="15716" max="15717" width="15.90625" style="390" hidden="1"/>
    <col min="15718" max="15723" width="16.08984375" style="390" hidden="1"/>
    <col min="15724" max="15724" width="6.08984375" style="390" hidden="1"/>
    <col min="15725" max="15725" width="3" style="390" hidden="1"/>
    <col min="15726" max="15965" width="8.6328125" style="390" hidden="1"/>
    <col min="15966" max="15971" width="14.90625" style="390" hidden="1"/>
    <col min="15972" max="15973" width="15.90625" style="390" hidden="1"/>
    <col min="15974" max="15979" width="16.08984375" style="390" hidden="1"/>
    <col min="15980" max="15980" width="6.08984375" style="390" hidden="1"/>
    <col min="15981" max="15981" width="3" style="390" hidden="1"/>
    <col min="15982" max="16221" width="8.6328125" style="390" hidden="1"/>
    <col min="16222" max="16227" width="14.90625" style="390" hidden="1"/>
    <col min="16228" max="16229" width="15.90625" style="390" hidden="1"/>
    <col min="16230" max="16235" width="16.08984375" style="390" hidden="1"/>
    <col min="16236" max="16236" width="6.08984375" style="390" hidden="1"/>
    <col min="16237" max="16237" width="3" style="390" hidden="1"/>
    <col min="16238" max="16384" width="8.6328125" style="390" hidden="1"/>
  </cols>
  <sheetData>
    <row r="1" spans="1:143" ht="42.75" customHeight="1" x14ac:dyDescent="0.2">
      <c r="A1" s="388"/>
      <c r="B1" s="389"/>
      <c r="DD1" s="390"/>
      <c r="DE1" s="390"/>
    </row>
    <row r="2" spans="1:143" ht="25.5" customHeight="1" x14ac:dyDescent="0.2">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2">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ht="13" x14ac:dyDescent="0.2">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ht="13" x14ac:dyDescent="0.2">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ht="13" x14ac:dyDescent="0.2">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ht="13" x14ac:dyDescent="0.2">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ht="13" x14ac:dyDescent="0.2">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ht="13" x14ac:dyDescent="0.2">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ht="13" x14ac:dyDescent="0.2">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595</v>
      </c>
    </row>
    <row r="11" spans="1:143" s="292" customFormat="1" ht="13" x14ac:dyDescent="0.2">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 x14ac:dyDescent="0.2">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595</v>
      </c>
    </row>
    <row r="13" spans="1:143" s="292" customFormat="1" ht="13" x14ac:dyDescent="0.2">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 x14ac:dyDescent="0.2">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 x14ac:dyDescent="0.2">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 x14ac:dyDescent="0.2">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 x14ac:dyDescent="0.2">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 x14ac:dyDescent="0.2">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ht="13" x14ac:dyDescent="0.2">
      <c r="DD19" s="390"/>
      <c r="DE19" s="390"/>
    </row>
    <row r="20" spans="1:351" ht="13" x14ac:dyDescent="0.2">
      <c r="DD20" s="390"/>
      <c r="DE20" s="390"/>
    </row>
    <row r="21" spans="1:351" ht="16.5" x14ac:dyDescent="0.2">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6.5" x14ac:dyDescent="0.2">
      <c r="B22" s="397"/>
      <c r="MM22" s="396"/>
    </row>
    <row r="23" spans="1:351" ht="13" x14ac:dyDescent="0.2">
      <c r="B23" s="397"/>
    </row>
    <row r="24" spans="1:351" ht="13" x14ac:dyDescent="0.2">
      <c r="B24" s="397"/>
    </row>
    <row r="25" spans="1:351" ht="13" x14ac:dyDescent="0.2">
      <c r="B25" s="397"/>
    </row>
    <row r="26" spans="1:351" ht="13" x14ac:dyDescent="0.2">
      <c r="B26" s="397"/>
    </row>
    <row r="27" spans="1:351" ht="13" x14ac:dyDescent="0.2">
      <c r="B27" s="397"/>
    </row>
    <row r="28" spans="1:351" ht="13" x14ac:dyDescent="0.2">
      <c r="B28" s="397"/>
    </row>
    <row r="29" spans="1:351" ht="13" x14ac:dyDescent="0.2">
      <c r="B29" s="397"/>
    </row>
    <row r="30" spans="1:351" ht="13" x14ac:dyDescent="0.2">
      <c r="B30" s="397"/>
    </row>
    <row r="31" spans="1:351" ht="13" x14ac:dyDescent="0.2">
      <c r="B31" s="397"/>
    </row>
    <row r="32" spans="1:351" ht="13" x14ac:dyDescent="0.2">
      <c r="B32" s="397"/>
    </row>
    <row r="33" spans="2:109" ht="13" x14ac:dyDescent="0.2">
      <c r="B33" s="397"/>
    </row>
    <row r="34" spans="2:109" ht="13" x14ac:dyDescent="0.2">
      <c r="B34" s="397"/>
    </row>
    <row r="35" spans="2:109" ht="13" x14ac:dyDescent="0.2">
      <c r="B35" s="397"/>
    </row>
    <row r="36" spans="2:109" ht="13" x14ac:dyDescent="0.2">
      <c r="B36" s="397"/>
    </row>
    <row r="37" spans="2:109" ht="13" x14ac:dyDescent="0.2">
      <c r="B37" s="397"/>
    </row>
    <row r="38" spans="2:109" ht="13" x14ac:dyDescent="0.2">
      <c r="B38" s="397"/>
    </row>
    <row r="39" spans="2:109" ht="13" x14ac:dyDescent="0.2">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ht="13" x14ac:dyDescent="0.2">
      <c r="B40" s="402"/>
      <c r="DD40" s="402"/>
      <c r="DE40" s="390"/>
    </row>
    <row r="41" spans="2:109" ht="16.5" x14ac:dyDescent="0.2">
      <c r="B41" s="403" t="s">
        <v>596</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ht="13" x14ac:dyDescent="0.2">
      <c r="B42" s="397"/>
      <c r="G42" s="404"/>
      <c r="I42" s="405"/>
      <c r="J42" s="405"/>
      <c r="K42" s="405"/>
      <c r="AM42" s="404"/>
      <c r="AN42" s="404" t="s">
        <v>597</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2">
      <c r="B43" s="397"/>
      <c r="AN43" s="1319" t="s">
        <v>605</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ht="13" x14ac:dyDescent="0.2">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ht="13" x14ac:dyDescent="0.2">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ht="13" x14ac:dyDescent="0.2">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ht="13" x14ac:dyDescent="0.2">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ht="13" x14ac:dyDescent="0.2">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ht="13" x14ac:dyDescent="0.2">
      <c r="B49" s="397"/>
      <c r="AN49" s="390" t="s">
        <v>598</v>
      </c>
    </row>
    <row r="50" spans="1:109" ht="13" x14ac:dyDescent="0.2">
      <c r="B50" s="397"/>
      <c r="G50" s="1311"/>
      <c r="H50" s="1311"/>
      <c r="I50" s="1311"/>
      <c r="J50" s="1311"/>
      <c r="K50" s="407"/>
      <c r="L50" s="407"/>
      <c r="M50" s="408"/>
      <c r="N50" s="408"/>
      <c r="AN50" s="1330"/>
      <c r="AO50" s="1331"/>
      <c r="AP50" s="1331"/>
      <c r="AQ50" s="1331"/>
      <c r="AR50" s="1331"/>
      <c r="AS50" s="1331"/>
      <c r="AT50" s="1331"/>
      <c r="AU50" s="1331"/>
      <c r="AV50" s="1331"/>
      <c r="AW50" s="1331"/>
      <c r="AX50" s="1331"/>
      <c r="AY50" s="1331"/>
      <c r="AZ50" s="1331"/>
      <c r="BA50" s="1331"/>
      <c r="BB50" s="1331"/>
      <c r="BC50" s="1331"/>
      <c r="BD50" s="1331"/>
      <c r="BE50" s="1331"/>
      <c r="BF50" s="1331"/>
      <c r="BG50" s="1331"/>
      <c r="BH50" s="1331"/>
      <c r="BI50" s="1331"/>
      <c r="BJ50" s="1331"/>
      <c r="BK50" s="1331"/>
      <c r="BL50" s="1331"/>
      <c r="BM50" s="1331"/>
      <c r="BN50" s="1331"/>
      <c r="BO50" s="1332"/>
      <c r="BP50" s="1317" t="s">
        <v>547</v>
      </c>
      <c r="BQ50" s="1317"/>
      <c r="BR50" s="1317"/>
      <c r="BS50" s="1317"/>
      <c r="BT50" s="1317"/>
      <c r="BU50" s="1317"/>
      <c r="BV50" s="1317"/>
      <c r="BW50" s="1317"/>
      <c r="BX50" s="1317" t="s">
        <v>548</v>
      </c>
      <c r="BY50" s="1317"/>
      <c r="BZ50" s="1317"/>
      <c r="CA50" s="1317"/>
      <c r="CB50" s="1317"/>
      <c r="CC50" s="1317"/>
      <c r="CD50" s="1317"/>
      <c r="CE50" s="1317"/>
      <c r="CF50" s="1317" t="s">
        <v>549</v>
      </c>
      <c r="CG50" s="1317"/>
      <c r="CH50" s="1317"/>
      <c r="CI50" s="1317"/>
      <c r="CJ50" s="1317"/>
      <c r="CK50" s="1317"/>
      <c r="CL50" s="1317"/>
      <c r="CM50" s="1317"/>
      <c r="CN50" s="1317" t="s">
        <v>550</v>
      </c>
      <c r="CO50" s="1317"/>
      <c r="CP50" s="1317"/>
      <c r="CQ50" s="1317"/>
      <c r="CR50" s="1317"/>
      <c r="CS50" s="1317"/>
      <c r="CT50" s="1317"/>
      <c r="CU50" s="1317"/>
      <c r="CV50" s="1317" t="s">
        <v>551</v>
      </c>
      <c r="CW50" s="1317"/>
      <c r="CX50" s="1317"/>
      <c r="CY50" s="1317"/>
      <c r="CZ50" s="1317"/>
      <c r="DA50" s="1317"/>
      <c r="DB50" s="1317"/>
      <c r="DC50" s="1317"/>
    </row>
    <row r="51" spans="1:109" ht="13.5" customHeight="1" x14ac:dyDescent="0.2">
      <c r="B51" s="397"/>
      <c r="G51" s="1329"/>
      <c r="H51" s="1329"/>
      <c r="I51" s="1333"/>
      <c r="J51" s="1333"/>
      <c r="K51" s="1318"/>
      <c r="L51" s="1318"/>
      <c r="M51" s="1318"/>
      <c r="N51" s="1318"/>
      <c r="AM51" s="406"/>
      <c r="AN51" s="1316" t="s">
        <v>599</v>
      </c>
      <c r="AO51" s="1316"/>
      <c r="AP51" s="1316"/>
      <c r="AQ51" s="1316"/>
      <c r="AR51" s="1316"/>
      <c r="AS51" s="1316"/>
      <c r="AT51" s="1316"/>
      <c r="AU51" s="1316"/>
      <c r="AV51" s="1316"/>
      <c r="AW51" s="1316"/>
      <c r="AX51" s="1316"/>
      <c r="AY51" s="1316"/>
      <c r="AZ51" s="1316"/>
      <c r="BA51" s="1316"/>
      <c r="BB51" s="1316" t="s">
        <v>600</v>
      </c>
      <c r="BC51" s="1316"/>
      <c r="BD51" s="1316"/>
      <c r="BE51" s="1316"/>
      <c r="BF51" s="1316"/>
      <c r="BG51" s="1316"/>
      <c r="BH51" s="1316"/>
      <c r="BI51" s="1316"/>
      <c r="BJ51" s="1316"/>
      <c r="BK51" s="1316"/>
      <c r="BL51" s="1316"/>
      <c r="BM51" s="1316"/>
      <c r="BN51" s="1316"/>
      <c r="BO51" s="1316"/>
      <c r="BP51" s="1328"/>
      <c r="BQ51" s="1313"/>
      <c r="BR51" s="1313"/>
      <c r="BS51" s="1313"/>
      <c r="BT51" s="1313"/>
      <c r="BU51" s="1313"/>
      <c r="BV51" s="1313"/>
      <c r="BW51" s="1313"/>
      <c r="BX51" s="1313">
        <v>137.19999999999999</v>
      </c>
      <c r="BY51" s="1313"/>
      <c r="BZ51" s="1313"/>
      <c r="CA51" s="1313"/>
      <c r="CB51" s="1313"/>
      <c r="CC51" s="1313"/>
      <c r="CD51" s="1313"/>
      <c r="CE51" s="1313"/>
      <c r="CF51" s="1328"/>
      <c r="CG51" s="1313"/>
      <c r="CH51" s="1313"/>
      <c r="CI51" s="1313"/>
      <c r="CJ51" s="1313"/>
      <c r="CK51" s="1313"/>
      <c r="CL51" s="1313"/>
      <c r="CM51" s="1313"/>
      <c r="CN51" s="1313">
        <v>126.6</v>
      </c>
      <c r="CO51" s="1313"/>
      <c r="CP51" s="1313"/>
      <c r="CQ51" s="1313"/>
      <c r="CR51" s="1313"/>
      <c r="CS51" s="1313"/>
      <c r="CT51" s="1313"/>
      <c r="CU51" s="1313"/>
      <c r="CV51" s="1328"/>
      <c r="CW51" s="1313"/>
      <c r="CX51" s="1313"/>
      <c r="CY51" s="1313"/>
      <c r="CZ51" s="1313"/>
      <c r="DA51" s="1313"/>
      <c r="DB51" s="1313"/>
      <c r="DC51" s="1313"/>
    </row>
    <row r="52" spans="1:109" ht="13" x14ac:dyDescent="0.2">
      <c r="B52" s="397"/>
      <c r="G52" s="1329"/>
      <c r="H52" s="1329"/>
      <c r="I52" s="1333"/>
      <c r="J52" s="1333"/>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ht="13" x14ac:dyDescent="0.2">
      <c r="A53" s="405"/>
      <c r="B53" s="397"/>
      <c r="G53" s="1329"/>
      <c r="H53" s="1329"/>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601</v>
      </c>
      <c r="BC53" s="1316"/>
      <c r="BD53" s="1316"/>
      <c r="BE53" s="1316"/>
      <c r="BF53" s="1316"/>
      <c r="BG53" s="1316"/>
      <c r="BH53" s="1316"/>
      <c r="BI53" s="1316"/>
      <c r="BJ53" s="1316"/>
      <c r="BK53" s="1316"/>
      <c r="BL53" s="1316"/>
      <c r="BM53" s="1316"/>
      <c r="BN53" s="1316"/>
      <c r="BO53" s="1316"/>
      <c r="BP53" s="1328"/>
      <c r="BQ53" s="1313"/>
      <c r="BR53" s="1313"/>
      <c r="BS53" s="1313"/>
      <c r="BT53" s="1313"/>
      <c r="BU53" s="1313"/>
      <c r="BV53" s="1313"/>
      <c r="BW53" s="1313"/>
      <c r="BX53" s="1313">
        <v>65.099999999999994</v>
      </c>
      <c r="BY53" s="1313"/>
      <c r="BZ53" s="1313"/>
      <c r="CA53" s="1313"/>
      <c r="CB53" s="1313"/>
      <c r="CC53" s="1313"/>
      <c r="CD53" s="1313"/>
      <c r="CE53" s="1313"/>
      <c r="CF53" s="1328"/>
      <c r="CG53" s="1313"/>
      <c r="CH53" s="1313"/>
      <c r="CI53" s="1313"/>
      <c r="CJ53" s="1313"/>
      <c r="CK53" s="1313"/>
      <c r="CL53" s="1313"/>
      <c r="CM53" s="1313"/>
      <c r="CN53" s="1313">
        <v>67</v>
      </c>
      <c r="CO53" s="1313"/>
      <c r="CP53" s="1313"/>
      <c r="CQ53" s="1313"/>
      <c r="CR53" s="1313"/>
      <c r="CS53" s="1313"/>
      <c r="CT53" s="1313"/>
      <c r="CU53" s="1313"/>
      <c r="CV53" s="1328"/>
      <c r="CW53" s="1313"/>
      <c r="CX53" s="1313"/>
      <c r="CY53" s="1313"/>
      <c r="CZ53" s="1313"/>
      <c r="DA53" s="1313"/>
      <c r="DB53" s="1313"/>
      <c r="DC53" s="1313"/>
    </row>
    <row r="54" spans="1:109" ht="13" x14ac:dyDescent="0.2">
      <c r="A54" s="405"/>
      <c r="B54" s="397"/>
      <c r="G54" s="1329"/>
      <c r="H54" s="1329"/>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ht="13" x14ac:dyDescent="0.2">
      <c r="A55" s="405"/>
      <c r="B55" s="397"/>
      <c r="G55" s="1311"/>
      <c r="H55" s="1311"/>
      <c r="I55" s="1311"/>
      <c r="J55" s="1311"/>
      <c r="K55" s="1318"/>
      <c r="L55" s="1318"/>
      <c r="M55" s="1318"/>
      <c r="N55" s="1318"/>
      <c r="AN55" s="1317" t="s">
        <v>602</v>
      </c>
      <c r="AO55" s="1317"/>
      <c r="AP55" s="1317"/>
      <c r="AQ55" s="1317"/>
      <c r="AR55" s="1317"/>
      <c r="AS55" s="1317"/>
      <c r="AT55" s="1317"/>
      <c r="AU55" s="1317"/>
      <c r="AV55" s="1317"/>
      <c r="AW55" s="1317"/>
      <c r="AX55" s="1317"/>
      <c r="AY55" s="1317"/>
      <c r="AZ55" s="1317"/>
      <c r="BA55" s="1317"/>
      <c r="BB55" s="1316" t="s">
        <v>600</v>
      </c>
      <c r="BC55" s="1316"/>
      <c r="BD55" s="1316"/>
      <c r="BE55" s="1316"/>
      <c r="BF55" s="1316"/>
      <c r="BG55" s="1316"/>
      <c r="BH55" s="1316"/>
      <c r="BI55" s="1316"/>
      <c r="BJ55" s="1316"/>
      <c r="BK55" s="1316"/>
      <c r="BL55" s="1316"/>
      <c r="BM55" s="1316"/>
      <c r="BN55" s="1316"/>
      <c r="BO55" s="1316"/>
      <c r="BP55" s="1328"/>
      <c r="BQ55" s="1313"/>
      <c r="BR55" s="1313"/>
      <c r="BS55" s="1313"/>
      <c r="BT55" s="1313"/>
      <c r="BU55" s="1313"/>
      <c r="BV55" s="1313"/>
      <c r="BW55" s="1313"/>
      <c r="BX55" s="1313">
        <v>37.700000000000003</v>
      </c>
      <c r="BY55" s="1313"/>
      <c r="BZ55" s="1313"/>
      <c r="CA55" s="1313"/>
      <c r="CB55" s="1313"/>
      <c r="CC55" s="1313"/>
      <c r="CD55" s="1313"/>
      <c r="CE55" s="1313"/>
      <c r="CF55" s="1328"/>
      <c r="CG55" s="1313"/>
      <c r="CH55" s="1313"/>
      <c r="CI55" s="1313"/>
      <c r="CJ55" s="1313"/>
      <c r="CK55" s="1313"/>
      <c r="CL55" s="1313"/>
      <c r="CM55" s="1313"/>
      <c r="CN55" s="1313">
        <v>38.700000000000003</v>
      </c>
      <c r="CO55" s="1313"/>
      <c r="CP55" s="1313"/>
      <c r="CQ55" s="1313"/>
      <c r="CR55" s="1313"/>
      <c r="CS55" s="1313"/>
      <c r="CT55" s="1313"/>
      <c r="CU55" s="1313"/>
      <c r="CV55" s="1328"/>
      <c r="CW55" s="1313"/>
      <c r="CX55" s="1313"/>
      <c r="CY55" s="1313"/>
      <c r="CZ55" s="1313"/>
      <c r="DA55" s="1313"/>
      <c r="DB55" s="1313"/>
      <c r="DC55" s="1313"/>
    </row>
    <row r="56" spans="1:109" ht="13" x14ac:dyDescent="0.2">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ht="13" x14ac:dyDescent="0.2">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601</v>
      </c>
      <c r="BC57" s="1316"/>
      <c r="BD57" s="1316"/>
      <c r="BE57" s="1316"/>
      <c r="BF57" s="1316"/>
      <c r="BG57" s="1316"/>
      <c r="BH57" s="1316"/>
      <c r="BI57" s="1316"/>
      <c r="BJ57" s="1316"/>
      <c r="BK57" s="1316"/>
      <c r="BL57" s="1316"/>
      <c r="BM57" s="1316"/>
      <c r="BN57" s="1316"/>
      <c r="BO57" s="1316"/>
      <c r="BP57" s="1328"/>
      <c r="BQ57" s="1313"/>
      <c r="BR57" s="1313"/>
      <c r="BS57" s="1313"/>
      <c r="BT57" s="1313"/>
      <c r="BU57" s="1313"/>
      <c r="BV57" s="1313"/>
      <c r="BW57" s="1313"/>
      <c r="BX57" s="1313">
        <v>59.4</v>
      </c>
      <c r="BY57" s="1313"/>
      <c r="BZ57" s="1313"/>
      <c r="CA57" s="1313"/>
      <c r="CB57" s="1313"/>
      <c r="CC57" s="1313"/>
      <c r="CD57" s="1313"/>
      <c r="CE57" s="1313"/>
      <c r="CF57" s="1328"/>
      <c r="CG57" s="1313"/>
      <c r="CH57" s="1313"/>
      <c r="CI57" s="1313"/>
      <c r="CJ57" s="1313"/>
      <c r="CK57" s="1313"/>
      <c r="CL57" s="1313"/>
      <c r="CM57" s="1313"/>
      <c r="CN57" s="1313">
        <v>61.3</v>
      </c>
      <c r="CO57" s="1313"/>
      <c r="CP57" s="1313"/>
      <c r="CQ57" s="1313"/>
      <c r="CR57" s="1313"/>
      <c r="CS57" s="1313"/>
      <c r="CT57" s="1313"/>
      <c r="CU57" s="1313"/>
      <c r="CV57" s="1328"/>
      <c r="CW57" s="1313"/>
      <c r="CX57" s="1313"/>
      <c r="CY57" s="1313"/>
      <c r="CZ57" s="1313"/>
      <c r="DA57" s="1313"/>
      <c r="DB57" s="1313"/>
      <c r="DC57" s="1313"/>
      <c r="DD57" s="410"/>
      <c r="DE57" s="409"/>
    </row>
    <row r="58" spans="1:109" s="405" customFormat="1" ht="13" x14ac:dyDescent="0.2">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ht="13" x14ac:dyDescent="0.2">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ht="13" x14ac:dyDescent="0.2">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ht="13" x14ac:dyDescent="0.2">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ht="13" x14ac:dyDescent="0.2">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6.5" x14ac:dyDescent="0.2">
      <c r="B63" s="416" t="s">
        <v>603</v>
      </c>
    </row>
    <row r="64" spans="1:109" ht="13" x14ac:dyDescent="0.2">
      <c r="B64" s="397"/>
      <c r="G64" s="404"/>
      <c r="I64" s="417"/>
      <c r="J64" s="417"/>
      <c r="K64" s="417"/>
      <c r="L64" s="417"/>
      <c r="M64" s="417"/>
      <c r="N64" s="418"/>
      <c r="AM64" s="404"/>
      <c r="AN64" s="404" t="s">
        <v>597</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 x14ac:dyDescent="0.2">
      <c r="B65" s="397"/>
      <c r="AN65" s="1319" t="s">
        <v>606</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ht="13" x14ac:dyDescent="0.2">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ht="13" x14ac:dyDescent="0.2">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ht="13" x14ac:dyDescent="0.2">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ht="13" x14ac:dyDescent="0.2">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ht="13" x14ac:dyDescent="0.2">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ht="13" x14ac:dyDescent="0.2">
      <c r="B71" s="397"/>
      <c r="G71" s="422"/>
      <c r="I71" s="423"/>
      <c r="J71" s="420"/>
      <c r="K71" s="420"/>
      <c r="L71" s="421"/>
      <c r="M71" s="420"/>
      <c r="N71" s="421"/>
      <c r="AM71" s="422"/>
      <c r="AN71" s="390" t="s">
        <v>598</v>
      </c>
    </row>
    <row r="72" spans="2:107" ht="13" x14ac:dyDescent="0.2">
      <c r="B72" s="397"/>
      <c r="G72" s="1311"/>
      <c r="H72" s="1311"/>
      <c r="I72" s="1311"/>
      <c r="J72" s="1311"/>
      <c r="K72" s="407"/>
      <c r="L72" s="407"/>
      <c r="M72" s="408"/>
      <c r="N72" s="408"/>
      <c r="AN72" s="1330"/>
      <c r="AO72" s="1331"/>
      <c r="AP72" s="1331"/>
      <c r="AQ72" s="1331"/>
      <c r="AR72" s="1331"/>
      <c r="AS72" s="1331"/>
      <c r="AT72" s="1331"/>
      <c r="AU72" s="1331"/>
      <c r="AV72" s="1331"/>
      <c r="AW72" s="1331"/>
      <c r="AX72" s="1331"/>
      <c r="AY72" s="1331"/>
      <c r="AZ72" s="1331"/>
      <c r="BA72" s="1331"/>
      <c r="BB72" s="1331"/>
      <c r="BC72" s="1331"/>
      <c r="BD72" s="1331"/>
      <c r="BE72" s="1331"/>
      <c r="BF72" s="1331"/>
      <c r="BG72" s="1331"/>
      <c r="BH72" s="1331"/>
      <c r="BI72" s="1331"/>
      <c r="BJ72" s="1331"/>
      <c r="BK72" s="1331"/>
      <c r="BL72" s="1331"/>
      <c r="BM72" s="1331"/>
      <c r="BN72" s="1331"/>
      <c r="BO72" s="1332"/>
      <c r="BP72" s="1317" t="s">
        <v>547</v>
      </c>
      <c r="BQ72" s="1317"/>
      <c r="BR72" s="1317"/>
      <c r="BS72" s="1317"/>
      <c r="BT72" s="1317"/>
      <c r="BU72" s="1317"/>
      <c r="BV72" s="1317"/>
      <c r="BW72" s="1317"/>
      <c r="BX72" s="1317" t="s">
        <v>548</v>
      </c>
      <c r="BY72" s="1317"/>
      <c r="BZ72" s="1317"/>
      <c r="CA72" s="1317"/>
      <c r="CB72" s="1317"/>
      <c r="CC72" s="1317"/>
      <c r="CD72" s="1317"/>
      <c r="CE72" s="1317"/>
      <c r="CF72" s="1317" t="s">
        <v>549</v>
      </c>
      <c r="CG72" s="1317"/>
      <c r="CH72" s="1317"/>
      <c r="CI72" s="1317"/>
      <c r="CJ72" s="1317"/>
      <c r="CK72" s="1317"/>
      <c r="CL72" s="1317"/>
      <c r="CM72" s="1317"/>
      <c r="CN72" s="1317" t="s">
        <v>550</v>
      </c>
      <c r="CO72" s="1317"/>
      <c r="CP72" s="1317"/>
      <c r="CQ72" s="1317"/>
      <c r="CR72" s="1317"/>
      <c r="CS72" s="1317"/>
      <c r="CT72" s="1317"/>
      <c r="CU72" s="1317"/>
      <c r="CV72" s="1317" t="s">
        <v>551</v>
      </c>
      <c r="CW72" s="1317"/>
      <c r="CX72" s="1317"/>
      <c r="CY72" s="1317"/>
      <c r="CZ72" s="1317"/>
      <c r="DA72" s="1317"/>
      <c r="DB72" s="1317"/>
      <c r="DC72" s="1317"/>
    </row>
    <row r="73" spans="2:107" ht="13" x14ac:dyDescent="0.2">
      <c r="B73" s="397"/>
      <c r="G73" s="1329"/>
      <c r="H73" s="1329"/>
      <c r="I73" s="1329"/>
      <c r="J73" s="1329"/>
      <c r="K73" s="1312"/>
      <c r="L73" s="1312"/>
      <c r="M73" s="1312"/>
      <c r="N73" s="1312"/>
      <c r="AM73" s="406"/>
      <c r="AN73" s="1316" t="s">
        <v>599</v>
      </c>
      <c r="AO73" s="1316"/>
      <c r="AP73" s="1316"/>
      <c r="AQ73" s="1316"/>
      <c r="AR73" s="1316"/>
      <c r="AS73" s="1316"/>
      <c r="AT73" s="1316"/>
      <c r="AU73" s="1316"/>
      <c r="AV73" s="1316"/>
      <c r="AW73" s="1316"/>
      <c r="AX73" s="1316"/>
      <c r="AY73" s="1316"/>
      <c r="AZ73" s="1316"/>
      <c r="BA73" s="1316"/>
      <c r="BB73" s="1316" t="s">
        <v>600</v>
      </c>
      <c r="BC73" s="1316"/>
      <c r="BD73" s="1316"/>
      <c r="BE73" s="1316"/>
      <c r="BF73" s="1316"/>
      <c r="BG73" s="1316"/>
      <c r="BH73" s="1316"/>
      <c r="BI73" s="1316"/>
      <c r="BJ73" s="1316"/>
      <c r="BK73" s="1316"/>
      <c r="BL73" s="1316"/>
      <c r="BM73" s="1316"/>
      <c r="BN73" s="1316"/>
      <c r="BO73" s="1316"/>
      <c r="BP73" s="1313">
        <v>88.9</v>
      </c>
      <c r="BQ73" s="1313"/>
      <c r="BR73" s="1313"/>
      <c r="BS73" s="1313"/>
      <c r="BT73" s="1313"/>
      <c r="BU73" s="1313"/>
      <c r="BV73" s="1313"/>
      <c r="BW73" s="1313"/>
      <c r="BX73" s="1313">
        <v>137.19999999999999</v>
      </c>
      <c r="BY73" s="1313"/>
      <c r="BZ73" s="1313"/>
      <c r="CA73" s="1313"/>
      <c r="CB73" s="1313"/>
      <c r="CC73" s="1313"/>
      <c r="CD73" s="1313"/>
      <c r="CE73" s="1313"/>
      <c r="CF73" s="1313">
        <v>125.2</v>
      </c>
      <c r="CG73" s="1313"/>
      <c r="CH73" s="1313"/>
      <c r="CI73" s="1313"/>
      <c r="CJ73" s="1313"/>
      <c r="CK73" s="1313"/>
      <c r="CL73" s="1313"/>
      <c r="CM73" s="1313"/>
      <c r="CN73" s="1313">
        <v>126.6</v>
      </c>
      <c r="CO73" s="1313"/>
      <c r="CP73" s="1313"/>
      <c r="CQ73" s="1313"/>
      <c r="CR73" s="1313"/>
      <c r="CS73" s="1313"/>
      <c r="CT73" s="1313"/>
      <c r="CU73" s="1313"/>
      <c r="CV73" s="1313">
        <v>123.3</v>
      </c>
      <c r="CW73" s="1313"/>
      <c r="CX73" s="1313"/>
      <c r="CY73" s="1313"/>
      <c r="CZ73" s="1313"/>
      <c r="DA73" s="1313"/>
      <c r="DB73" s="1313"/>
      <c r="DC73" s="1313"/>
    </row>
    <row r="74" spans="2:107" ht="13" x14ac:dyDescent="0.2">
      <c r="B74" s="397"/>
      <c r="G74" s="1329"/>
      <c r="H74" s="1329"/>
      <c r="I74" s="1329"/>
      <c r="J74" s="1329"/>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ht="13" x14ac:dyDescent="0.2">
      <c r="B75" s="397"/>
      <c r="G75" s="1329"/>
      <c r="H75" s="1329"/>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604</v>
      </c>
      <c r="BC75" s="1316"/>
      <c r="BD75" s="1316"/>
      <c r="BE75" s="1316"/>
      <c r="BF75" s="1316"/>
      <c r="BG75" s="1316"/>
      <c r="BH75" s="1316"/>
      <c r="BI75" s="1316"/>
      <c r="BJ75" s="1316"/>
      <c r="BK75" s="1316"/>
      <c r="BL75" s="1316"/>
      <c r="BM75" s="1316"/>
      <c r="BN75" s="1316"/>
      <c r="BO75" s="1316"/>
      <c r="BP75" s="1313">
        <v>13.5</v>
      </c>
      <c r="BQ75" s="1313"/>
      <c r="BR75" s="1313"/>
      <c r="BS75" s="1313"/>
      <c r="BT75" s="1313"/>
      <c r="BU75" s="1313"/>
      <c r="BV75" s="1313"/>
      <c r="BW75" s="1313"/>
      <c r="BX75" s="1313">
        <v>13.4</v>
      </c>
      <c r="BY75" s="1313"/>
      <c r="BZ75" s="1313"/>
      <c r="CA75" s="1313"/>
      <c r="CB75" s="1313"/>
      <c r="CC75" s="1313"/>
      <c r="CD75" s="1313"/>
      <c r="CE75" s="1313"/>
      <c r="CF75" s="1313">
        <v>13.4</v>
      </c>
      <c r="CG75" s="1313"/>
      <c r="CH75" s="1313"/>
      <c r="CI75" s="1313"/>
      <c r="CJ75" s="1313"/>
      <c r="CK75" s="1313"/>
      <c r="CL75" s="1313"/>
      <c r="CM75" s="1313"/>
      <c r="CN75" s="1313">
        <v>12.9</v>
      </c>
      <c r="CO75" s="1313"/>
      <c r="CP75" s="1313"/>
      <c r="CQ75" s="1313"/>
      <c r="CR75" s="1313"/>
      <c r="CS75" s="1313"/>
      <c r="CT75" s="1313"/>
      <c r="CU75" s="1313"/>
      <c r="CV75" s="1313">
        <v>11.8</v>
      </c>
      <c r="CW75" s="1313"/>
      <c r="CX75" s="1313"/>
      <c r="CY75" s="1313"/>
      <c r="CZ75" s="1313"/>
      <c r="DA75" s="1313"/>
      <c r="DB75" s="1313"/>
      <c r="DC75" s="1313"/>
    </row>
    <row r="76" spans="2:107" ht="13" x14ac:dyDescent="0.2">
      <c r="B76" s="397"/>
      <c r="G76" s="1329"/>
      <c r="H76" s="1329"/>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ht="13" x14ac:dyDescent="0.2">
      <c r="B77" s="397"/>
      <c r="G77" s="1311"/>
      <c r="H77" s="1311"/>
      <c r="I77" s="1311"/>
      <c r="J77" s="1311"/>
      <c r="K77" s="1312"/>
      <c r="L77" s="1312"/>
      <c r="M77" s="1312"/>
      <c r="N77" s="1312"/>
      <c r="AN77" s="1317" t="s">
        <v>602</v>
      </c>
      <c r="AO77" s="1317"/>
      <c r="AP77" s="1317"/>
      <c r="AQ77" s="1317"/>
      <c r="AR77" s="1317"/>
      <c r="AS77" s="1317"/>
      <c r="AT77" s="1317"/>
      <c r="AU77" s="1317"/>
      <c r="AV77" s="1317"/>
      <c r="AW77" s="1317"/>
      <c r="AX77" s="1317"/>
      <c r="AY77" s="1317"/>
      <c r="AZ77" s="1317"/>
      <c r="BA77" s="1317"/>
      <c r="BB77" s="1316" t="s">
        <v>600</v>
      </c>
      <c r="BC77" s="1316"/>
      <c r="BD77" s="1316"/>
      <c r="BE77" s="1316"/>
      <c r="BF77" s="1316"/>
      <c r="BG77" s="1316"/>
      <c r="BH77" s="1316"/>
      <c r="BI77" s="1316"/>
      <c r="BJ77" s="1316"/>
      <c r="BK77" s="1316"/>
      <c r="BL77" s="1316"/>
      <c r="BM77" s="1316"/>
      <c r="BN77" s="1316"/>
      <c r="BO77" s="1316"/>
      <c r="BP77" s="1313">
        <v>36.6</v>
      </c>
      <c r="BQ77" s="1313"/>
      <c r="BR77" s="1313"/>
      <c r="BS77" s="1313"/>
      <c r="BT77" s="1313"/>
      <c r="BU77" s="1313"/>
      <c r="BV77" s="1313"/>
      <c r="BW77" s="1313"/>
      <c r="BX77" s="1313">
        <v>37.700000000000003</v>
      </c>
      <c r="BY77" s="1313"/>
      <c r="BZ77" s="1313"/>
      <c r="CA77" s="1313"/>
      <c r="CB77" s="1313"/>
      <c r="CC77" s="1313"/>
      <c r="CD77" s="1313"/>
      <c r="CE77" s="1313"/>
      <c r="CF77" s="1313">
        <v>37.9</v>
      </c>
      <c r="CG77" s="1313"/>
      <c r="CH77" s="1313"/>
      <c r="CI77" s="1313"/>
      <c r="CJ77" s="1313"/>
      <c r="CK77" s="1313"/>
      <c r="CL77" s="1313"/>
      <c r="CM77" s="1313"/>
      <c r="CN77" s="1313">
        <v>38.700000000000003</v>
      </c>
      <c r="CO77" s="1313"/>
      <c r="CP77" s="1313"/>
      <c r="CQ77" s="1313"/>
      <c r="CR77" s="1313"/>
      <c r="CS77" s="1313"/>
      <c r="CT77" s="1313"/>
      <c r="CU77" s="1313"/>
      <c r="CV77" s="1313">
        <v>32.5</v>
      </c>
      <c r="CW77" s="1313"/>
      <c r="CX77" s="1313"/>
      <c r="CY77" s="1313"/>
      <c r="CZ77" s="1313"/>
      <c r="DA77" s="1313"/>
      <c r="DB77" s="1313"/>
      <c r="DC77" s="1313"/>
    </row>
    <row r="78" spans="2:107" ht="13" x14ac:dyDescent="0.2">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ht="13" x14ac:dyDescent="0.2">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604</v>
      </c>
      <c r="BC79" s="1316"/>
      <c r="BD79" s="1316"/>
      <c r="BE79" s="1316"/>
      <c r="BF79" s="1316"/>
      <c r="BG79" s="1316"/>
      <c r="BH79" s="1316"/>
      <c r="BI79" s="1316"/>
      <c r="BJ79" s="1316"/>
      <c r="BK79" s="1316"/>
      <c r="BL79" s="1316"/>
      <c r="BM79" s="1316"/>
      <c r="BN79" s="1316"/>
      <c r="BO79" s="1316"/>
      <c r="BP79" s="1313">
        <v>9.1999999999999993</v>
      </c>
      <c r="BQ79" s="1313"/>
      <c r="BR79" s="1313"/>
      <c r="BS79" s="1313"/>
      <c r="BT79" s="1313"/>
      <c r="BU79" s="1313"/>
      <c r="BV79" s="1313"/>
      <c r="BW79" s="1313"/>
      <c r="BX79" s="1313">
        <v>8.9</v>
      </c>
      <c r="BY79" s="1313"/>
      <c r="BZ79" s="1313"/>
      <c r="CA79" s="1313"/>
      <c r="CB79" s="1313"/>
      <c r="CC79" s="1313"/>
      <c r="CD79" s="1313"/>
      <c r="CE79" s="1313"/>
      <c r="CF79" s="1313">
        <v>8.6999999999999993</v>
      </c>
      <c r="CG79" s="1313"/>
      <c r="CH79" s="1313"/>
      <c r="CI79" s="1313"/>
      <c r="CJ79" s="1313"/>
      <c r="CK79" s="1313"/>
      <c r="CL79" s="1313"/>
      <c r="CM79" s="1313"/>
      <c r="CN79" s="1313">
        <v>8.8000000000000007</v>
      </c>
      <c r="CO79" s="1313"/>
      <c r="CP79" s="1313"/>
      <c r="CQ79" s="1313"/>
      <c r="CR79" s="1313"/>
      <c r="CS79" s="1313"/>
      <c r="CT79" s="1313"/>
      <c r="CU79" s="1313"/>
      <c r="CV79" s="1313">
        <v>8.6999999999999993</v>
      </c>
      <c r="CW79" s="1313"/>
      <c r="CX79" s="1313"/>
      <c r="CY79" s="1313"/>
      <c r="CZ79" s="1313"/>
      <c r="DA79" s="1313"/>
      <c r="DB79" s="1313"/>
      <c r="DC79" s="1313"/>
    </row>
    <row r="80" spans="2:107" ht="13" x14ac:dyDescent="0.2">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ht="13" x14ac:dyDescent="0.2">
      <c r="B81" s="397"/>
    </row>
    <row r="82" spans="2:109" ht="16.5" x14ac:dyDescent="0.2">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ht="13" x14ac:dyDescent="0.2">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ht="13" x14ac:dyDescent="0.2">
      <c r="DD84" s="390"/>
      <c r="DE84" s="390"/>
    </row>
    <row r="85" spans="2:109" ht="13" x14ac:dyDescent="0.2">
      <c r="DD85" s="390"/>
      <c r="DE85" s="390"/>
    </row>
    <row r="86" spans="2:109" ht="13" hidden="1" x14ac:dyDescent="0.2">
      <c r="DD86" s="390"/>
      <c r="DE86" s="390"/>
    </row>
    <row r="87" spans="2:109" ht="13" hidden="1" x14ac:dyDescent="0.2">
      <c r="K87" s="425"/>
      <c r="AQ87" s="425"/>
      <c r="BC87" s="425"/>
      <c r="BO87" s="425"/>
      <c r="CA87" s="425"/>
      <c r="CM87" s="425"/>
      <c r="CY87" s="425"/>
      <c r="DD87" s="390"/>
      <c r="DE87" s="390"/>
    </row>
    <row r="88" spans="2:109" ht="13" hidden="1" x14ac:dyDescent="0.2">
      <c r="DD88" s="390"/>
      <c r="DE88" s="390"/>
    </row>
    <row r="89" spans="2:109" ht="13" hidden="1" x14ac:dyDescent="0.2">
      <c r="DD89" s="390"/>
      <c r="DE89" s="390"/>
    </row>
    <row r="90" spans="2:109" ht="13" hidden="1" x14ac:dyDescent="0.2">
      <c r="DD90" s="390"/>
      <c r="DE90" s="390"/>
    </row>
    <row r="91" spans="2:109" ht="13" hidden="1" x14ac:dyDescent="0.2">
      <c r="DD91" s="390"/>
      <c r="DE91" s="390"/>
    </row>
    <row r="92" spans="2:109" ht="13.5" hidden="1" customHeight="1" x14ac:dyDescent="0.2">
      <c r="DD92" s="390"/>
      <c r="DE92" s="390"/>
    </row>
    <row r="93" spans="2:109" ht="13.5" hidden="1" customHeight="1" x14ac:dyDescent="0.2">
      <c r="DD93" s="390"/>
      <c r="DE93" s="390"/>
    </row>
    <row r="94" spans="2:109" ht="13.5" hidden="1" customHeight="1" x14ac:dyDescent="0.2">
      <c r="DD94" s="390"/>
      <c r="DE94" s="390"/>
    </row>
    <row r="95" spans="2:109" ht="13.5" hidden="1" customHeight="1" x14ac:dyDescent="0.2">
      <c r="DD95" s="390"/>
      <c r="DE95" s="390"/>
    </row>
    <row r="96" spans="2:109" ht="13.5" hidden="1" customHeight="1" x14ac:dyDescent="0.2">
      <c r="DD96" s="390"/>
      <c r="DE96" s="390"/>
    </row>
    <row r="97" s="390" customFormat="1" ht="13.5" hidden="1" customHeight="1" x14ac:dyDescent="0.2"/>
    <row r="98" s="390" customFormat="1" ht="13.5" hidden="1" customHeight="1" x14ac:dyDescent="0.2"/>
    <row r="99" s="390" customFormat="1" ht="13.5" hidden="1" customHeight="1" x14ac:dyDescent="0.2"/>
    <row r="100" s="390" customFormat="1" ht="13.5" hidden="1" customHeight="1" x14ac:dyDescent="0.2"/>
    <row r="101" s="390" customFormat="1" ht="13.5" hidden="1" customHeight="1" x14ac:dyDescent="0.2"/>
    <row r="102" s="390" customFormat="1" ht="13.5" hidden="1" customHeight="1" x14ac:dyDescent="0.2"/>
    <row r="103" s="390" customFormat="1" ht="13.5" hidden="1" customHeight="1" x14ac:dyDescent="0.2"/>
    <row r="104" s="390" customFormat="1" ht="13.5" hidden="1" customHeight="1" x14ac:dyDescent="0.2"/>
    <row r="105" s="390" customFormat="1" ht="13.5" hidden="1" customHeight="1" x14ac:dyDescent="0.2"/>
    <row r="106" s="390" customFormat="1" ht="13.5" hidden="1" customHeight="1" x14ac:dyDescent="0.2"/>
    <row r="107" s="390" customFormat="1" ht="13.5" hidden="1" customHeight="1" x14ac:dyDescent="0.2"/>
    <row r="108" s="390" customFormat="1" ht="13.5" hidden="1" customHeight="1" x14ac:dyDescent="0.2"/>
    <row r="109" s="390" customFormat="1" ht="13.5" hidden="1" customHeight="1" x14ac:dyDescent="0.2"/>
    <row r="110" s="390" customFormat="1" ht="13.5" hidden="1" customHeight="1" x14ac:dyDescent="0.2"/>
    <row r="111" s="390" customFormat="1" ht="13.5" hidden="1" customHeight="1" x14ac:dyDescent="0.2"/>
    <row r="112" s="390" customFormat="1" ht="13.5" hidden="1" customHeight="1" x14ac:dyDescent="0.2"/>
    <row r="113" s="390" customFormat="1" ht="13.5" hidden="1" customHeight="1" x14ac:dyDescent="0.2"/>
    <row r="114" s="390" customFormat="1" ht="13.5" hidden="1" customHeight="1" x14ac:dyDescent="0.2"/>
    <row r="115" s="390" customFormat="1" ht="13.5" hidden="1" customHeight="1" x14ac:dyDescent="0.2"/>
    <row r="116" s="390" customFormat="1" ht="13.5" hidden="1" customHeight="1" x14ac:dyDescent="0.2"/>
    <row r="117" s="390" customFormat="1" ht="13.5" hidden="1" customHeight="1" x14ac:dyDescent="0.2"/>
    <row r="118" s="390" customFormat="1" ht="13.5" hidden="1" customHeight="1" x14ac:dyDescent="0.2"/>
    <row r="119" s="390" customFormat="1" ht="13.5" hidden="1" customHeight="1" x14ac:dyDescent="0.2"/>
    <row r="120" s="390" customFormat="1" ht="13.5" hidden="1" customHeight="1" x14ac:dyDescent="0.2"/>
    <row r="121" s="390" customFormat="1" ht="13.5" hidden="1" customHeight="1" x14ac:dyDescent="0.2"/>
    <row r="122" s="390" customFormat="1" ht="13.5" hidden="1" customHeight="1" x14ac:dyDescent="0.2"/>
    <row r="123" s="390" customFormat="1" ht="13.5" hidden="1" customHeight="1" x14ac:dyDescent="0.2"/>
    <row r="124" s="390" customFormat="1" ht="13.5" hidden="1" customHeight="1" x14ac:dyDescent="0.2"/>
    <row r="125" s="390" customFormat="1" ht="13.5" hidden="1" customHeight="1" x14ac:dyDescent="0.2"/>
    <row r="126" s="390" customFormat="1" ht="13.5" hidden="1" customHeight="1" x14ac:dyDescent="0.2"/>
    <row r="127" s="390" customFormat="1" ht="13.5" hidden="1" customHeight="1" x14ac:dyDescent="0.2"/>
    <row r="128" s="390" customFormat="1" ht="13.5" hidden="1" customHeight="1" x14ac:dyDescent="0.2"/>
    <row r="129" s="390" customFormat="1" ht="13.5" hidden="1" customHeight="1" x14ac:dyDescent="0.2"/>
    <row r="130" s="390" customFormat="1" ht="13.5" hidden="1" customHeight="1" x14ac:dyDescent="0.2"/>
    <row r="131" s="390" customFormat="1" ht="13.5" hidden="1" customHeight="1" x14ac:dyDescent="0.2"/>
    <row r="132" s="390" customFormat="1" ht="13.5" hidden="1" customHeight="1" x14ac:dyDescent="0.2"/>
    <row r="133" s="390" customFormat="1" ht="13.5" hidden="1" customHeight="1" x14ac:dyDescent="0.2"/>
    <row r="134" s="390" customFormat="1" ht="13.5" hidden="1" customHeight="1" x14ac:dyDescent="0.2"/>
    <row r="135" s="390" customFormat="1" ht="13.5" hidden="1" customHeight="1" x14ac:dyDescent="0.2"/>
    <row r="136" s="390" customFormat="1" ht="13.5" hidden="1" customHeight="1" x14ac:dyDescent="0.2"/>
    <row r="137" s="390" customFormat="1" ht="13.5" hidden="1" customHeight="1" x14ac:dyDescent="0.2"/>
    <row r="138" s="390" customFormat="1" ht="13.5" hidden="1" customHeight="1" x14ac:dyDescent="0.2"/>
    <row r="139" s="390" customFormat="1" ht="13.5" hidden="1" customHeight="1" x14ac:dyDescent="0.2"/>
    <row r="140" s="390" customFormat="1" ht="13.5" hidden="1" customHeight="1" x14ac:dyDescent="0.2"/>
    <row r="141" s="390" customFormat="1" ht="13.5" hidden="1" customHeight="1" x14ac:dyDescent="0.2"/>
    <row r="142" s="390" customFormat="1" ht="13.5" hidden="1" customHeight="1" x14ac:dyDescent="0.2"/>
    <row r="143" s="390" customFormat="1" ht="13.5" hidden="1" customHeight="1" x14ac:dyDescent="0.2"/>
    <row r="144" s="390" customFormat="1" ht="13.5" hidden="1" customHeight="1" x14ac:dyDescent="0.2"/>
    <row r="145" s="390" customFormat="1" ht="13.5" hidden="1" customHeight="1" x14ac:dyDescent="0.2"/>
    <row r="146" s="390" customFormat="1" ht="13.5" hidden="1" customHeight="1" x14ac:dyDescent="0.2"/>
    <row r="147" s="390" customFormat="1" ht="13.5" hidden="1" customHeight="1" x14ac:dyDescent="0.2"/>
    <row r="148" s="390" customFormat="1" ht="13.5" hidden="1" customHeight="1" x14ac:dyDescent="0.2"/>
    <row r="149" s="390" customFormat="1" ht="13.5" hidden="1" customHeight="1" x14ac:dyDescent="0.2"/>
    <row r="150" s="390" customFormat="1" ht="13.5" hidden="1" customHeight="1" x14ac:dyDescent="0.2"/>
    <row r="151" s="390" customFormat="1" ht="13.5" hidden="1" customHeight="1" x14ac:dyDescent="0.2"/>
    <row r="152" s="390" customFormat="1" ht="13.5" hidden="1" customHeight="1" x14ac:dyDescent="0.2"/>
    <row r="153" s="390" customFormat="1" ht="13.5" hidden="1" customHeight="1" x14ac:dyDescent="0.2"/>
    <row r="154" s="390" customFormat="1" ht="13.5" hidden="1" customHeight="1" x14ac:dyDescent="0.2"/>
    <row r="155" s="390" customFormat="1" ht="13.5" hidden="1" customHeight="1" x14ac:dyDescent="0.2"/>
    <row r="156" s="390" customFormat="1" ht="13.5" hidden="1" customHeight="1" x14ac:dyDescent="0.2"/>
    <row r="157" s="390" customFormat="1" ht="13.5" hidden="1" customHeight="1" x14ac:dyDescent="0.2"/>
    <row r="158" s="390" customFormat="1" ht="13.5" hidden="1" customHeight="1" x14ac:dyDescent="0.2"/>
    <row r="159" s="390" customFormat="1" ht="13.5" hidden="1" customHeight="1" x14ac:dyDescent="0.2"/>
    <row r="160" s="390" customFormat="1" ht="13.5" hidden="1" customHeight="1" x14ac:dyDescent="0.2"/>
  </sheetData>
  <sheetProtection algorithmName="SHA-512" hashValue="e/tAZgFI+RtCLgOZ3NFISnhga/71ycs2SaE8pyKWo9S+V6HFXzMX1NSRC+K1gtGBTPkUvXCTnBcjqf3u/LNMsA==" saltValue="pSpS0w2fCO8CkL74F1Vxk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293" customWidth="1"/>
    <col min="35" max="122" width="2.453125" style="292" customWidth="1"/>
    <col min="123" max="16384" width="2.4531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 x14ac:dyDescent="0.2">
      <c r="S2" s="292"/>
      <c r="AH2" s="292"/>
    </row>
    <row r="3" spans="1:34"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 x14ac:dyDescent="0.2"/>
    <row r="5" spans="1:34" ht="13" x14ac:dyDescent="0.2"/>
    <row r="6" spans="1:34" ht="13" x14ac:dyDescent="0.2"/>
    <row r="7" spans="1:34" ht="13" x14ac:dyDescent="0.2"/>
    <row r="8" spans="1:34" ht="13" x14ac:dyDescent="0.2"/>
    <row r="9" spans="1:34" ht="13" x14ac:dyDescent="0.2">
      <c r="AH9" s="292"/>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2"/>
    </row>
    <row r="18" spans="12:34" ht="13" x14ac:dyDescent="0.2"/>
    <row r="19" spans="12:34" ht="13" x14ac:dyDescent="0.2"/>
    <row r="20" spans="12:34" ht="13" x14ac:dyDescent="0.2">
      <c r="AH20" s="292"/>
    </row>
    <row r="21" spans="12:34" ht="13" x14ac:dyDescent="0.2">
      <c r="AH21" s="292"/>
    </row>
    <row r="22" spans="12:34" ht="13" x14ac:dyDescent="0.2"/>
    <row r="23" spans="12:34" ht="13" x14ac:dyDescent="0.2"/>
    <row r="24" spans="12:34" ht="13" x14ac:dyDescent="0.2">
      <c r="Q24" s="292"/>
    </row>
    <row r="25" spans="12:34" ht="13" x14ac:dyDescent="0.2"/>
    <row r="26" spans="12:34" ht="13" x14ac:dyDescent="0.2"/>
    <row r="27" spans="12:34" ht="13" x14ac:dyDescent="0.2"/>
    <row r="28" spans="12:34" ht="13" x14ac:dyDescent="0.2">
      <c r="O28" s="292"/>
      <c r="T28" s="292"/>
      <c r="AH28" s="292"/>
    </row>
    <row r="29" spans="12:34" ht="13" x14ac:dyDescent="0.2"/>
    <row r="30" spans="12:34" ht="13" x14ac:dyDescent="0.2"/>
    <row r="31" spans="12:34" ht="13" x14ac:dyDescent="0.2">
      <c r="Q31" s="292"/>
    </row>
    <row r="32" spans="12:34" ht="13" x14ac:dyDescent="0.2">
      <c r="L32" s="292"/>
    </row>
    <row r="33" spans="2:34" ht="13" x14ac:dyDescent="0.2">
      <c r="C33" s="292"/>
      <c r="E33" s="292"/>
      <c r="G33" s="292"/>
      <c r="I33" s="292"/>
      <c r="X33" s="292"/>
    </row>
    <row r="34" spans="2:34" ht="13" x14ac:dyDescent="0.2">
      <c r="B34" s="292"/>
      <c r="P34" s="292"/>
      <c r="R34" s="292"/>
      <c r="T34" s="292"/>
    </row>
    <row r="35" spans="2:34" ht="13" x14ac:dyDescent="0.2">
      <c r="D35" s="292"/>
      <c r="W35" s="292"/>
      <c r="AC35" s="292"/>
      <c r="AD35" s="292"/>
      <c r="AE35" s="292"/>
      <c r="AF35" s="292"/>
      <c r="AG35" s="292"/>
      <c r="AH35" s="292"/>
    </row>
    <row r="36" spans="2:34" ht="13" x14ac:dyDescent="0.2">
      <c r="H36" s="292"/>
      <c r="J36" s="292"/>
      <c r="K36" s="292"/>
      <c r="M36" s="292"/>
      <c r="Y36" s="292"/>
      <c r="Z36" s="292"/>
      <c r="AA36" s="292"/>
      <c r="AB36" s="292"/>
      <c r="AC36" s="292"/>
      <c r="AD36" s="292"/>
      <c r="AE36" s="292"/>
      <c r="AF36" s="292"/>
      <c r="AG36" s="292"/>
      <c r="AH36" s="292"/>
    </row>
    <row r="37" spans="2:34" ht="13" x14ac:dyDescent="0.2">
      <c r="AH37" s="292"/>
    </row>
    <row r="38" spans="2:34" ht="13" x14ac:dyDescent="0.2">
      <c r="AG38" s="292"/>
      <c r="AH38" s="292"/>
    </row>
    <row r="39" spans="2:34" ht="13" x14ac:dyDescent="0.2"/>
    <row r="40" spans="2:34" ht="13" x14ac:dyDescent="0.2">
      <c r="X40" s="292"/>
    </row>
    <row r="41" spans="2:34" ht="13" x14ac:dyDescent="0.2">
      <c r="R41" s="292"/>
    </row>
    <row r="42" spans="2:34" ht="13" x14ac:dyDescent="0.2">
      <c r="W42" s="292"/>
    </row>
    <row r="43" spans="2:34" ht="13" x14ac:dyDescent="0.2">
      <c r="Y43" s="292"/>
      <c r="Z43" s="292"/>
      <c r="AA43" s="292"/>
      <c r="AB43" s="292"/>
      <c r="AC43" s="292"/>
      <c r="AD43" s="292"/>
      <c r="AE43" s="292"/>
      <c r="AF43" s="292"/>
      <c r="AG43" s="292"/>
      <c r="AH43" s="292"/>
    </row>
    <row r="44" spans="2:34" ht="13" x14ac:dyDescent="0.2">
      <c r="AH44" s="292"/>
    </row>
    <row r="45" spans="2:34" ht="13" x14ac:dyDescent="0.2">
      <c r="X45" s="292"/>
    </row>
    <row r="46" spans="2:34" ht="13" x14ac:dyDescent="0.2"/>
    <row r="47" spans="2:34" ht="13" x14ac:dyDescent="0.2"/>
    <row r="48" spans="2:34" ht="13" x14ac:dyDescent="0.2">
      <c r="W48" s="292"/>
      <c r="Y48" s="292"/>
      <c r="Z48" s="292"/>
      <c r="AA48" s="292"/>
      <c r="AB48" s="292"/>
      <c r="AC48" s="292"/>
      <c r="AD48" s="292"/>
      <c r="AE48" s="292"/>
      <c r="AF48" s="292"/>
      <c r="AG48" s="292"/>
      <c r="AH48" s="292"/>
    </row>
    <row r="49" spans="28:34" ht="13" x14ac:dyDescent="0.2"/>
    <row r="50" spans="28:34" ht="13" x14ac:dyDescent="0.2">
      <c r="AE50" s="292"/>
      <c r="AF50" s="292"/>
      <c r="AG50" s="292"/>
      <c r="AH50" s="292"/>
    </row>
    <row r="51" spans="28:34" ht="13" x14ac:dyDescent="0.2">
      <c r="AC51" s="292"/>
      <c r="AD51" s="292"/>
      <c r="AE51" s="292"/>
      <c r="AF51" s="292"/>
      <c r="AG51" s="292"/>
      <c r="AH51" s="292"/>
    </row>
    <row r="52" spans="28:34" ht="13" x14ac:dyDescent="0.2"/>
    <row r="53" spans="28:34" ht="13" x14ac:dyDescent="0.2">
      <c r="AF53" s="292"/>
      <c r="AG53" s="292"/>
      <c r="AH53" s="292"/>
    </row>
    <row r="54" spans="28:34" ht="13" x14ac:dyDescent="0.2">
      <c r="AH54" s="292"/>
    </row>
    <row r="55" spans="28:34" ht="13" x14ac:dyDescent="0.2"/>
    <row r="56" spans="28:34" ht="13" x14ac:dyDescent="0.2">
      <c r="AB56" s="292"/>
      <c r="AC56" s="292"/>
      <c r="AD56" s="292"/>
      <c r="AE56" s="292"/>
      <c r="AF56" s="292"/>
      <c r="AG56" s="292"/>
      <c r="AH56" s="292"/>
    </row>
    <row r="57" spans="28:34" ht="13" x14ac:dyDescent="0.2">
      <c r="AH57" s="292"/>
    </row>
    <row r="58" spans="28:34" ht="13" x14ac:dyDescent="0.2">
      <c r="AH58" s="292"/>
    </row>
    <row r="59" spans="28:34" ht="13" x14ac:dyDescent="0.2"/>
    <row r="60" spans="28:34" ht="13" x14ac:dyDescent="0.2"/>
    <row r="61" spans="28:34" ht="13" x14ac:dyDescent="0.2"/>
    <row r="62" spans="28:34" ht="13" x14ac:dyDescent="0.2"/>
    <row r="63" spans="28:34" ht="13" x14ac:dyDescent="0.2">
      <c r="AH63" s="292"/>
    </row>
    <row r="64" spans="28:34" ht="13" x14ac:dyDescent="0.2">
      <c r="AG64" s="292"/>
      <c r="AH64" s="292"/>
    </row>
    <row r="65" spans="28:34" ht="13" x14ac:dyDescent="0.2"/>
    <row r="66" spans="28:34" ht="13" x14ac:dyDescent="0.2"/>
    <row r="67" spans="28:34" ht="13" x14ac:dyDescent="0.2"/>
    <row r="68" spans="28:34" ht="13" x14ac:dyDescent="0.2">
      <c r="AB68" s="292"/>
      <c r="AC68" s="292"/>
      <c r="AD68" s="292"/>
      <c r="AE68" s="292"/>
      <c r="AF68" s="292"/>
      <c r="AG68" s="292"/>
      <c r="AH68" s="292"/>
    </row>
    <row r="69" spans="28:34" ht="13" x14ac:dyDescent="0.2">
      <c r="AF69" s="292"/>
      <c r="AG69" s="292"/>
      <c r="AH69" s="292"/>
    </row>
    <row r="70" spans="28:34" ht="13" x14ac:dyDescent="0.2"/>
    <row r="71" spans="28:34" ht="13" x14ac:dyDescent="0.2"/>
    <row r="72" spans="28:34" ht="13" x14ac:dyDescent="0.2"/>
    <row r="73" spans="28:34" ht="13" x14ac:dyDescent="0.2"/>
    <row r="74" spans="28:34" ht="13" x14ac:dyDescent="0.2"/>
    <row r="75" spans="28:34" ht="13" x14ac:dyDescent="0.2">
      <c r="AH75" s="292"/>
    </row>
    <row r="76" spans="28:34" ht="13" x14ac:dyDescent="0.2">
      <c r="AF76" s="292"/>
      <c r="AG76" s="292"/>
      <c r="AH76" s="292"/>
    </row>
    <row r="77" spans="28:34" ht="13" x14ac:dyDescent="0.2">
      <c r="AG77" s="292"/>
      <c r="AH77" s="292"/>
    </row>
    <row r="78" spans="28:34" ht="13" x14ac:dyDescent="0.2"/>
    <row r="79" spans="28:34" ht="13" x14ac:dyDescent="0.2"/>
    <row r="80" spans="28:34" ht="13" x14ac:dyDescent="0.2"/>
    <row r="81" spans="25:34" ht="13" x14ac:dyDescent="0.2"/>
    <row r="82" spans="25:34" ht="13" x14ac:dyDescent="0.2">
      <c r="Y82" s="292"/>
    </row>
    <row r="83" spans="25:34" ht="13" x14ac:dyDescent="0.2">
      <c r="Y83" s="292"/>
      <c r="Z83" s="292"/>
      <c r="AA83" s="292"/>
      <c r="AB83" s="292"/>
      <c r="AC83" s="292"/>
      <c r="AD83" s="292"/>
      <c r="AE83" s="292"/>
      <c r="AF83" s="292"/>
      <c r="AG83" s="292"/>
      <c r="AH83" s="292"/>
    </row>
    <row r="84" spans="25:34" ht="13" x14ac:dyDescent="0.2"/>
    <row r="85" spans="25:34" ht="13" x14ac:dyDescent="0.2"/>
    <row r="86" spans="25:34" ht="13" x14ac:dyDescent="0.2"/>
    <row r="87" spans="25:34" ht="13" x14ac:dyDescent="0.2"/>
    <row r="88" spans="25:34" ht="13" x14ac:dyDescent="0.2">
      <c r="AH88" s="29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494</v>
      </c>
    </row>
  </sheetData>
  <sheetProtection algorithmName="SHA-512" hashValue="vrbEljhLjzSz/LXGZCWuV52Qemjsza/wnMA12/j/njB+TtsfGKG3+tf//YGuTm41ByzjR7yyjAvvT8gbG9fwtg==" saltValue="8E8tqfnvgRCQ5ax4yad6X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93" customWidth="1"/>
    <col min="35" max="122" width="2.453125" style="292" customWidth="1"/>
    <col min="123" max="16384" width="2.4531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 x14ac:dyDescent="0.2">
      <c r="S2" s="292"/>
      <c r="AH2" s="292"/>
    </row>
    <row r="3" spans="2:34"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 x14ac:dyDescent="0.2"/>
    <row r="5" spans="2:34" ht="13" x14ac:dyDescent="0.2"/>
    <row r="6" spans="2:34" ht="13" x14ac:dyDescent="0.2"/>
    <row r="7" spans="2:34" ht="13" x14ac:dyDescent="0.2"/>
    <row r="8" spans="2:34" ht="13" x14ac:dyDescent="0.2"/>
    <row r="9" spans="2:34" ht="13" x14ac:dyDescent="0.2">
      <c r="AH9" s="292"/>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2"/>
    </row>
    <row r="18" spans="12:34" ht="13" x14ac:dyDescent="0.2"/>
    <row r="19" spans="12:34" ht="13" x14ac:dyDescent="0.2"/>
    <row r="20" spans="12:34" ht="13" x14ac:dyDescent="0.2">
      <c r="AH20" s="292"/>
    </row>
    <row r="21" spans="12:34" ht="13" x14ac:dyDescent="0.2">
      <c r="AH21" s="292"/>
    </row>
    <row r="22" spans="12:34" ht="13" x14ac:dyDescent="0.2"/>
    <row r="23" spans="12:34" ht="13" x14ac:dyDescent="0.2"/>
    <row r="24" spans="12:34" ht="13" x14ac:dyDescent="0.2">
      <c r="Q24" s="292"/>
    </row>
    <row r="25" spans="12:34" ht="13" x14ac:dyDescent="0.2"/>
    <row r="26" spans="12:34" ht="13" x14ac:dyDescent="0.2"/>
    <row r="27" spans="12:34" ht="13" x14ac:dyDescent="0.2"/>
    <row r="28" spans="12:34" ht="13" x14ac:dyDescent="0.2">
      <c r="O28" s="292"/>
      <c r="T28" s="292"/>
      <c r="AH28" s="292"/>
    </row>
    <row r="29" spans="12:34" ht="13" x14ac:dyDescent="0.2"/>
    <row r="30" spans="12:34" ht="13" x14ac:dyDescent="0.2"/>
    <row r="31" spans="12:34" ht="13" x14ac:dyDescent="0.2">
      <c r="Q31" s="292"/>
    </row>
    <row r="32" spans="12:34" ht="13" x14ac:dyDescent="0.2">
      <c r="L32" s="292"/>
    </row>
    <row r="33" spans="2:34" ht="13" x14ac:dyDescent="0.2">
      <c r="C33" s="292"/>
      <c r="E33" s="292"/>
      <c r="G33" s="292"/>
      <c r="I33" s="292"/>
      <c r="X33" s="292"/>
    </row>
    <row r="34" spans="2:34" ht="13" x14ac:dyDescent="0.2">
      <c r="B34" s="292"/>
      <c r="P34" s="292"/>
      <c r="R34" s="292"/>
      <c r="T34" s="292"/>
    </row>
    <row r="35" spans="2:34" ht="13" x14ac:dyDescent="0.2">
      <c r="D35" s="292"/>
      <c r="W35" s="292"/>
      <c r="AC35" s="292"/>
      <c r="AD35" s="292"/>
      <c r="AE35" s="292"/>
      <c r="AF35" s="292"/>
      <c r="AG35" s="292"/>
      <c r="AH35" s="292"/>
    </row>
    <row r="36" spans="2:34" ht="13" x14ac:dyDescent="0.2">
      <c r="H36" s="292"/>
      <c r="J36" s="292"/>
      <c r="K36" s="292"/>
      <c r="M36" s="292"/>
      <c r="Y36" s="292"/>
      <c r="Z36" s="292"/>
      <c r="AA36" s="292"/>
      <c r="AB36" s="292"/>
      <c r="AC36" s="292"/>
      <c r="AD36" s="292"/>
      <c r="AE36" s="292"/>
      <c r="AF36" s="292"/>
      <c r="AG36" s="292"/>
      <c r="AH36" s="292"/>
    </row>
    <row r="37" spans="2:34" ht="13" x14ac:dyDescent="0.2">
      <c r="AH37" s="292"/>
    </row>
    <row r="38" spans="2:34" ht="13" x14ac:dyDescent="0.2">
      <c r="AG38" s="292"/>
      <c r="AH38" s="292"/>
    </row>
    <row r="39" spans="2:34" ht="13" x14ac:dyDescent="0.2"/>
    <row r="40" spans="2:34" ht="13" x14ac:dyDescent="0.2">
      <c r="X40" s="292"/>
    </row>
    <row r="41" spans="2:34" ht="13" x14ac:dyDescent="0.2">
      <c r="R41" s="292"/>
    </row>
    <row r="42" spans="2:34" ht="13" x14ac:dyDescent="0.2">
      <c r="W42" s="292"/>
    </row>
    <row r="43" spans="2:34" ht="13" x14ac:dyDescent="0.2">
      <c r="Y43" s="292"/>
      <c r="Z43" s="292"/>
      <c r="AA43" s="292"/>
      <c r="AB43" s="292"/>
      <c r="AC43" s="292"/>
      <c r="AD43" s="292"/>
      <c r="AE43" s="292"/>
      <c r="AF43" s="292"/>
      <c r="AG43" s="292"/>
      <c r="AH43" s="292"/>
    </row>
    <row r="44" spans="2:34" ht="13" x14ac:dyDescent="0.2">
      <c r="AH44" s="292"/>
    </row>
    <row r="45" spans="2:34" ht="13" x14ac:dyDescent="0.2">
      <c r="X45" s="292"/>
    </row>
    <row r="46" spans="2:34" ht="13" x14ac:dyDescent="0.2"/>
    <row r="47" spans="2:34" ht="13" x14ac:dyDescent="0.2"/>
    <row r="48" spans="2:34" ht="13" x14ac:dyDescent="0.2">
      <c r="W48" s="292"/>
      <c r="Y48" s="292"/>
      <c r="Z48" s="292"/>
      <c r="AA48" s="292"/>
      <c r="AB48" s="292"/>
      <c r="AC48" s="292"/>
      <c r="AD48" s="292"/>
      <c r="AE48" s="292"/>
      <c r="AF48" s="292"/>
      <c r="AG48" s="292"/>
      <c r="AH48" s="292"/>
    </row>
    <row r="49" spans="28:34" ht="13" x14ac:dyDescent="0.2"/>
    <row r="50" spans="28:34" ht="13" x14ac:dyDescent="0.2">
      <c r="AE50" s="292"/>
      <c r="AF50" s="292"/>
      <c r="AG50" s="292"/>
      <c r="AH50" s="292"/>
    </row>
    <row r="51" spans="28:34" ht="13" x14ac:dyDescent="0.2">
      <c r="AC51" s="292"/>
      <c r="AD51" s="292"/>
      <c r="AE51" s="292"/>
      <c r="AF51" s="292"/>
      <c r="AG51" s="292"/>
      <c r="AH51" s="292"/>
    </row>
    <row r="52" spans="28:34" ht="13" x14ac:dyDescent="0.2"/>
    <row r="53" spans="28:34" ht="13" x14ac:dyDescent="0.2">
      <c r="AF53" s="292"/>
      <c r="AG53" s="292"/>
      <c r="AH53" s="292"/>
    </row>
    <row r="54" spans="28:34" ht="13" x14ac:dyDescent="0.2">
      <c r="AH54" s="292"/>
    </row>
    <row r="55" spans="28:34" ht="13" x14ac:dyDescent="0.2"/>
    <row r="56" spans="28:34" ht="13" x14ac:dyDescent="0.2">
      <c r="AB56" s="292"/>
      <c r="AC56" s="292"/>
      <c r="AD56" s="292"/>
      <c r="AE56" s="292"/>
      <c r="AF56" s="292"/>
      <c r="AG56" s="292"/>
      <c r="AH56" s="292"/>
    </row>
    <row r="57" spans="28:34" ht="13" x14ac:dyDescent="0.2">
      <c r="AH57" s="292"/>
    </row>
    <row r="58" spans="28:34" ht="13" x14ac:dyDescent="0.2">
      <c r="AH58" s="292"/>
    </row>
    <row r="59" spans="28:34" ht="13" x14ac:dyDescent="0.2">
      <c r="AG59" s="292"/>
      <c r="AH59" s="292"/>
    </row>
    <row r="60" spans="28:34" ht="13" x14ac:dyDescent="0.2"/>
    <row r="61" spans="28:34" ht="13" x14ac:dyDescent="0.2"/>
    <row r="62" spans="28:34" ht="13" x14ac:dyDescent="0.2"/>
    <row r="63" spans="28:34" ht="13" x14ac:dyDescent="0.2">
      <c r="AH63" s="292"/>
    </row>
    <row r="64" spans="28:34" ht="13" x14ac:dyDescent="0.2">
      <c r="AG64" s="292"/>
      <c r="AH64" s="292"/>
    </row>
    <row r="65" spans="28:34" ht="13" x14ac:dyDescent="0.2"/>
    <row r="66" spans="28:34" ht="13" x14ac:dyDescent="0.2"/>
    <row r="67" spans="28:34" ht="13" x14ac:dyDescent="0.2"/>
    <row r="68" spans="28:34" ht="13" x14ac:dyDescent="0.2">
      <c r="AB68" s="292"/>
      <c r="AC68" s="292"/>
      <c r="AD68" s="292"/>
      <c r="AE68" s="292"/>
      <c r="AF68" s="292"/>
      <c r="AG68" s="292"/>
      <c r="AH68" s="292"/>
    </row>
    <row r="69" spans="28:34" ht="13" x14ac:dyDescent="0.2">
      <c r="AF69" s="292"/>
      <c r="AG69" s="292"/>
      <c r="AH69" s="292"/>
    </row>
    <row r="70" spans="28:34" ht="13" x14ac:dyDescent="0.2"/>
    <row r="71" spans="28:34" ht="13" x14ac:dyDescent="0.2"/>
    <row r="72" spans="28:34" ht="13" x14ac:dyDescent="0.2"/>
    <row r="73" spans="28:34" ht="13" x14ac:dyDescent="0.2"/>
    <row r="74" spans="28:34" ht="13" x14ac:dyDescent="0.2"/>
    <row r="75" spans="28:34" ht="13" x14ac:dyDescent="0.2">
      <c r="AH75" s="292"/>
    </row>
    <row r="76" spans="28:34" ht="13" x14ac:dyDescent="0.2">
      <c r="AF76" s="292"/>
      <c r="AG76" s="292"/>
      <c r="AH76" s="292"/>
    </row>
    <row r="77" spans="28:34" ht="13" x14ac:dyDescent="0.2">
      <c r="AG77" s="292"/>
      <c r="AH77" s="292"/>
    </row>
    <row r="78" spans="28:34" ht="13" x14ac:dyDescent="0.2"/>
    <row r="79" spans="28:34" ht="13" x14ac:dyDescent="0.2"/>
    <row r="80" spans="28:34" ht="13" x14ac:dyDescent="0.2"/>
    <row r="81" spans="25:34" ht="13" x14ac:dyDescent="0.2"/>
    <row r="82" spans="25:34" ht="13" x14ac:dyDescent="0.2">
      <c r="Y82" s="292"/>
    </row>
    <row r="83" spans="25:34" ht="13" x14ac:dyDescent="0.2">
      <c r="Y83" s="292"/>
      <c r="Z83" s="292"/>
      <c r="AA83" s="292"/>
      <c r="AB83" s="292"/>
      <c r="AC83" s="292"/>
      <c r="AD83" s="292"/>
      <c r="AE83" s="292"/>
      <c r="AF83" s="292"/>
      <c r="AG83" s="292"/>
      <c r="AH83" s="292"/>
    </row>
    <row r="84" spans="25:34" ht="13" x14ac:dyDescent="0.2"/>
    <row r="85" spans="25:34" ht="13" x14ac:dyDescent="0.2"/>
    <row r="86" spans="25:34" ht="13" x14ac:dyDescent="0.2"/>
    <row r="87" spans="25:34" ht="13" x14ac:dyDescent="0.2"/>
    <row r="88" spans="25:34" ht="13" x14ac:dyDescent="0.2">
      <c r="AH88" s="29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494</v>
      </c>
    </row>
  </sheetData>
  <sheetProtection algorithmName="SHA-512" hashValue="EbbTan0Mk2FP6bNay7Wnl4enbXu3bmxvHnXY6VOZvJOa/nC5X+I7y6ul9pyovuFDlnggY2GR2LWcsngkK5vzTg==" saltValue="G6kd4Y8C00QgYRck1bw03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52</v>
      </c>
      <c r="E2" s="155"/>
      <c r="F2" s="156" t="s">
        <v>544</v>
      </c>
      <c r="G2" s="157"/>
      <c r="H2" s="158"/>
    </row>
    <row r="3" spans="1:8" x14ac:dyDescent="0.2">
      <c r="A3" s="154" t="s">
        <v>537</v>
      </c>
      <c r="B3" s="159"/>
      <c r="C3" s="160"/>
      <c r="D3" s="161">
        <v>47186</v>
      </c>
      <c r="E3" s="162"/>
      <c r="F3" s="163">
        <v>66954</v>
      </c>
      <c r="G3" s="164"/>
      <c r="H3" s="165"/>
    </row>
    <row r="4" spans="1:8" x14ac:dyDescent="0.2">
      <c r="A4" s="166"/>
      <c r="B4" s="167"/>
      <c r="C4" s="168"/>
      <c r="D4" s="169">
        <v>19318</v>
      </c>
      <c r="E4" s="170"/>
      <c r="F4" s="171">
        <v>37305</v>
      </c>
      <c r="G4" s="172"/>
      <c r="H4" s="173"/>
    </row>
    <row r="5" spans="1:8" x14ac:dyDescent="0.2">
      <c r="A5" s="154" t="s">
        <v>539</v>
      </c>
      <c r="B5" s="159"/>
      <c r="C5" s="160"/>
      <c r="D5" s="161">
        <v>57375</v>
      </c>
      <c r="E5" s="162"/>
      <c r="F5" s="163">
        <v>72656</v>
      </c>
      <c r="G5" s="164"/>
      <c r="H5" s="165"/>
    </row>
    <row r="6" spans="1:8" x14ac:dyDescent="0.2">
      <c r="A6" s="166"/>
      <c r="B6" s="167"/>
      <c r="C6" s="168"/>
      <c r="D6" s="169">
        <v>22132</v>
      </c>
      <c r="E6" s="170"/>
      <c r="F6" s="171">
        <v>36448</v>
      </c>
      <c r="G6" s="172"/>
      <c r="H6" s="173"/>
    </row>
    <row r="7" spans="1:8" x14ac:dyDescent="0.2">
      <c r="A7" s="154" t="s">
        <v>540</v>
      </c>
      <c r="B7" s="159"/>
      <c r="C7" s="160"/>
      <c r="D7" s="161">
        <v>47474</v>
      </c>
      <c r="E7" s="162"/>
      <c r="F7" s="163">
        <v>65080</v>
      </c>
      <c r="G7" s="164"/>
      <c r="H7" s="165"/>
    </row>
    <row r="8" spans="1:8" x14ac:dyDescent="0.2">
      <c r="A8" s="166"/>
      <c r="B8" s="167"/>
      <c r="C8" s="168"/>
      <c r="D8" s="169">
        <v>30354</v>
      </c>
      <c r="E8" s="170"/>
      <c r="F8" s="171">
        <v>38201</v>
      </c>
      <c r="G8" s="172"/>
      <c r="H8" s="173"/>
    </row>
    <row r="9" spans="1:8" x14ac:dyDescent="0.2">
      <c r="A9" s="154" t="s">
        <v>541</v>
      </c>
      <c r="B9" s="159"/>
      <c r="C9" s="160"/>
      <c r="D9" s="161">
        <v>65615</v>
      </c>
      <c r="E9" s="162"/>
      <c r="F9" s="163">
        <v>79288</v>
      </c>
      <c r="G9" s="164"/>
      <c r="H9" s="165"/>
    </row>
    <row r="10" spans="1:8" x14ac:dyDescent="0.2">
      <c r="A10" s="166"/>
      <c r="B10" s="167"/>
      <c r="C10" s="168"/>
      <c r="D10" s="169">
        <v>21387</v>
      </c>
      <c r="E10" s="170"/>
      <c r="F10" s="171">
        <v>41870</v>
      </c>
      <c r="G10" s="172"/>
      <c r="H10" s="173"/>
    </row>
    <row r="11" spans="1:8" x14ac:dyDescent="0.2">
      <c r="A11" s="154" t="s">
        <v>542</v>
      </c>
      <c r="B11" s="159"/>
      <c r="C11" s="160"/>
      <c r="D11" s="161">
        <v>59920</v>
      </c>
      <c r="E11" s="162"/>
      <c r="F11" s="163">
        <v>84962</v>
      </c>
      <c r="G11" s="164"/>
      <c r="H11" s="165"/>
    </row>
    <row r="12" spans="1:8" x14ac:dyDescent="0.2">
      <c r="A12" s="166"/>
      <c r="B12" s="167"/>
      <c r="C12" s="174"/>
      <c r="D12" s="169">
        <v>39338</v>
      </c>
      <c r="E12" s="170"/>
      <c r="F12" s="171">
        <v>42793</v>
      </c>
      <c r="G12" s="172"/>
      <c r="H12" s="173"/>
    </row>
    <row r="13" spans="1:8" x14ac:dyDescent="0.2">
      <c r="A13" s="154"/>
      <c r="B13" s="159"/>
      <c r="C13" s="175"/>
      <c r="D13" s="176">
        <v>55514</v>
      </c>
      <c r="E13" s="177"/>
      <c r="F13" s="178">
        <v>73788</v>
      </c>
      <c r="G13" s="179"/>
      <c r="H13" s="165"/>
    </row>
    <row r="14" spans="1:8" x14ac:dyDescent="0.2">
      <c r="A14" s="166"/>
      <c r="B14" s="167"/>
      <c r="C14" s="168"/>
      <c r="D14" s="169">
        <v>26506</v>
      </c>
      <c r="E14" s="170"/>
      <c r="F14" s="171">
        <v>39323</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2.25</v>
      </c>
      <c r="C19" s="180">
        <f>ROUND(VALUE(SUBSTITUTE(実質収支比率等に係る経年分析!G$48,"▲","-")),2)</f>
        <v>1.28</v>
      </c>
      <c r="D19" s="180">
        <f>ROUND(VALUE(SUBSTITUTE(実質収支比率等に係る経年分析!H$48,"▲","-")),2)</f>
        <v>1.29</v>
      </c>
      <c r="E19" s="180">
        <f>ROUND(VALUE(SUBSTITUTE(実質収支比率等に係る経年分析!I$48,"▲","-")),2)</f>
        <v>2.2400000000000002</v>
      </c>
      <c r="F19" s="180">
        <f>ROUND(VALUE(SUBSTITUTE(実質収支比率等に係る経年分析!J$48,"▲","-")),2)</f>
        <v>1.73</v>
      </c>
    </row>
    <row r="20" spans="1:11" x14ac:dyDescent="0.2">
      <c r="A20" s="180" t="s">
        <v>55</v>
      </c>
      <c r="B20" s="180">
        <f>ROUND(VALUE(SUBSTITUTE(実質収支比率等に係る経年分析!F$47,"▲","-")),2)</f>
        <v>32.79</v>
      </c>
      <c r="C20" s="180">
        <f>ROUND(VALUE(SUBSTITUTE(実質収支比率等に係る経年分析!G$47,"▲","-")),2)</f>
        <v>32.69</v>
      </c>
      <c r="D20" s="180">
        <f>ROUND(VALUE(SUBSTITUTE(実質収支比率等に係る経年分析!H$47,"▲","-")),2)</f>
        <v>32.520000000000003</v>
      </c>
      <c r="E20" s="180">
        <f>ROUND(VALUE(SUBSTITUTE(実質収支比率等に係る経年分析!I$47,"▲","-")),2)</f>
        <v>32.75</v>
      </c>
      <c r="F20" s="180">
        <f>ROUND(VALUE(SUBSTITUTE(実質収支比率等に係る経年分析!J$47,"▲","-")),2)</f>
        <v>31.92</v>
      </c>
    </row>
    <row r="21" spans="1:11" x14ac:dyDescent="0.2">
      <c r="A21" s="180" t="s">
        <v>56</v>
      </c>
      <c r="B21" s="180">
        <f>IF(ISNUMBER(VALUE(SUBSTITUTE(実質収支比率等に係る経年分析!F$49,"▲","-"))),ROUND(VALUE(SUBSTITUTE(実質収支比率等に係る経年分析!F$49,"▲","-")),2),NA())</f>
        <v>0.02</v>
      </c>
      <c r="C21" s="180">
        <f>IF(ISNUMBER(VALUE(SUBSTITUTE(実質収支比率等に係る経年分析!G$49,"▲","-"))),ROUND(VALUE(SUBSTITUTE(実質収支比率等に係る経年分析!G$49,"▲","-")),2),NA())</f>
        <v>-0.96</v>
      </c>
      <c r="D21" s="180">
        <f>IF(ISNUMBER(VALUE(SUBSTITUTE(実質収支比率等に係る経年分析!H$49,"▲","-"))),ROUND(VALUE(SUBSTITUTE(実質収支比率等に係る経年分析!H$49,"▲","-")),2),NA())</f>
        <v>0.02</v>
      </c>
      <c r="E21" s="180">
        <f>IF(ISNUMBER(VALUE(SUBSTITUTE(実質収支比率等に係る経年分析!I$49,"▲","-"))),ROUND(VALUE(SUBSTITUTE(実質収支比率等に係る経年分析!I$49,"▲","-")),2),NA())</f>
        <v>0.94</v>
      </c>
      <c r="F21" s="180">
        <f>IF(ISNUMBER(VALUE(SUBSTITUTE(実質収支比率等に係る経年分析!J$49,"▲","-"))),ROUND(VALUE(SUBSTITUTE(実質収支比率等に係る経年分析!J$49,"▲","-")),2),NA())</f>
        <v>-0.45</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後期高齢者医療費特別会計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2">
      <c r="A30" s="181" t="str">
        <f>IF(連結実質赤字比率に係る赤字・黒字の構成分析!C$40="",NA(),連結実質赤字比率に係る赤字・黒字の構成分析!C$40)</f>
        <v>高齢者住宅整備資金貸付事業費特別会計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2">
      <c r="A31" s="181" t="str">
        <f>IF(連結実質赤字比率に係る赤字・黒字の構成分析!C$39="",NA(),連結実質赤字比率に係る赤字・黒字の構成分析!C$39)</f>
        <v>市場事業費特別会計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0.09</v>
      </c>
    </row>
    <row r="32" spans="1:11" x14ac:dyDescent="0.2">
      <c r="A32" s="181" t="str">
        <f>IF(連結実質赤字比率に係る赤字・黒字の構成分析!C$38="",NA(),連結実質赤字比率に係る赤字・黒字の構成分析!C$38)</f>
        <v>土地区画整理費特別会計</v>
      </c>
      <c r="B32" s="181">
        <f>IF(ROUND(VALUE(SUBSTITUTE(連結実質赤字比率に係る赤字・黒字の構成分析!F$38,"▲", "-")), 2) &lt; 0, ABS(ROUND(VALUE(SUBSTITUTE(連結実質赤字比率に係る赤字・黒字の構成分析!F$38,"▲", "-")), 2)), NA())</f>
        <v>0.65</v>
      </c>
      <c r="C32" s="181" t="e">
        <f>IF(ROUND(VALUE(SUBSTITUTE(連結実質赤字比率に係る赤字・黒字の構成分析!F$38,"▲", "-")), 2) &gt;= 0, ABS(ROUND(VALUE(SUBSTITUTE(連結実質赤字比率に係る赤字・黒字の構成分析!F$38,"▲", "-")), 2)), NA())</f>
        <v>#N/A</v>
      </c>
      <c r="D32" s="181">
        <f>IF(ROUND(VALUE(SUBSTITUTE(連結実質赤字比率に係る赤字・黒字の構成分析!G$38,"▲", "-")), 2) &lt; 0, ABS(ROUND(VALUE(SUBSTITUTE(連結実質赤字比率に係る赤字・黒字の構成分析!G$38,"▲", "-")), 2)), NA())</f>
        <v>0.33</v>
      </c>
      <c r="E32" s="181" t="e">
        <f>IF(ROUND(VALUE(SUBSTITUTE(連結実質赤字比率に係る赤字・黒字の構成分析!G$38,"▲", "-")), 2) &gt;= 0, ABS(ROUND(VALUE(SUBSTITUTE(連結実質赤字比率に係る赤字・黒字の構成分析!G$38,"▲", "-")), 2)), NA())</f>
        <v>#N/A</v>
      </c>
      <c r="F32" s="181">
        <f>IF(ROUND(VALUE(SUBSTITUTE(連結実質赤字比率に係る赤字・黒字の構成分析!H$38,"▲", "-")), 2) &lt; 0, ABS(ROUND(VALUE(SUBSTITUTE(連結実質赤字比率に係る赤字・黒字の構成分析!H$38,"▲", "-")), 2)), NA())</f>
        <v>0.21</v>
      </c>
      <c r="G32" s="181" t="e">
        <f>IF(ROUND(VALUE(SUBSTITUTE(連結実質赤字比率に係る赤字・黒字の構成分析!H$38,"▲", "-")), 2) &gt;= 0, ABS(ROUND(VALUE(SUBSTITUTE(連結実質赤字比率に係る赤字・黒字の構成分析!H$38,"▲", "-")), 2)), NA())</f>
        <v>#N/A</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0.19</v>
      </c>
    </row>
    <row r="33" spans="1:16" x14ac:dyDescent="0.2">
      <c r="A33" s="181" t="str">
        <f>IF(連結実質赤字比率に係る赤字・黒字の構成分析!C$37="",NA(),連結実質赤字比率に係る赤字・黒字の構成分析!C$37)</f>
        <v>国民健康保険費特別会計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3.19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2.68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0.69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0.28000000000000003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v>
      </c>
    </row>
    <row r="34" spans="1:16" x14ac:dyDescent="0.2">
      <c r="A34" s="181" t="str">
        <f>IF(連結実質赤字比率に係る赤字・黒字の構成分析!C$36="",NA(),連結実質赤字比率に係る赤字・黒字の構成分析!C$36)</f>
        <v>介護保険費特別会計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1.29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0.89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1.36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0.47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0.66</v>
      </c>
    </row>
    <row r="35" spans="1:16" x14ac:dyDescent="0.2">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2.23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1.27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1.28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2.2200000000000002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1.72</v>
      </c>
    </row>
    <row r="36" spans="1:16" x14ac:dyDescent="0.2">
      <c r="A36" s="181" t="str">
        <f>IF(連結実質赤字比率に係る赤字・黒字の構成分析!C$34="",NA(),連結実質赤字比率に係る赤字・黒字の構成分析!C$34)</f>
        <v>駐車場費特別会計</v>
      </c>
      <c r="B36" s="181">
        <f>IF(ROUND(VALUE(SUBSTITUTE(連結実質赤字比率に係る赤字・黒字の構成分析!F$34,"▲", "-")), 2) &lt; 0, ABS(ROUND(VALUE(SUBSTITUTE(連結実質赤字比率に係る赤字・黒字の構成分析!F$34,"▲", "-")), 2)), NA())</f>
        <v>2.1</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1.85</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1.46</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1.07</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0.85</v>
      </c>
      <c r="K36" s="181" t="e">
        <f>IF(ROUND(VALUE(SUBSTITUTE(連結実質赤字比率に係る赤字・黒字の構成分析!J$34,"▲", "-")), 2) &gt;= 0, ABS(ROUND(VALUE(SUBSTITUTE(連結実質赤字比率に係る赤字・黒字の構成分析!J$34,"▲", "-")), 2)), NA())</f>
        <v>#N/A</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1288</v>
      </c>
      <c r="E42" s="182"/>
      <c r="F42" s="182"/>
      <c r="G42" s="182">
        <f>'実質公債費比率（分子）の構造'!L$52</f>
        <v>1271</v>
      </c>
      <c r="H42" s="182"/>
      <c r="I42" s="182"/>
      <c r="J42" s="182">
        <f>'実質公債費比率（分子）の構造'!M$52</f>
        <v>1202</v>
      </c>
      <c r="K42" s="182"/>
      <c r="L42" s="182"/>
      <c r="M42" s="182">
        <f>'実質公債費比率（分子）の構造'!N$52</f>
        <v>1155</v>
      </c>
      <c r="N42" s="182"/>
      <c r="O42" s="182"/>
      <c r="P42" s="182">
        <f>'実質公債費比率（分子）の構造'!O$52</f>
        <v>1102</v>
      </c>
    </row>
    <row r="43" spans="1:16" x14ac:dyDescent="0.2">
      <c r="A43" s="182" t="s">
        <v>64</v>
      </c>
      <c r="B43" s="182">
        <f>'実質公債費比率（分子）の構造'!K$51</f>
        <v>1</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1</v>
      </c>
      <c r="O43" s="182"/>
      <c r="P43" s="182"/>
    </row>
    <row r="44" spans="1:16" x14ac:dyDescent="0.2">
      <c r="A44" s="182" t="s">
        <v>65</v>
      </c>
      <c r="B44" s="182">
        <f>'実質公債費比率（分子）の構造'!K$50</f>
        <v>12</v>
      </c>
      <c r="C44" s="182"/>
      <c r="D44" s="182"/>
      <c r="E44" s="182">
        <f>'実質公債費比率（分子）の構造'!L$50</f>
        <v>4</v>
      </c>
      <c r="F44" s="182"/>
      <c r="G44" s="182"/>
      <c r="H44" s="182">
        <f>'実質公債費比率（分子）の構造'!M$50</f>
        <v>3</v>
      </c>
      <c r="I44" s="182"/>
      <c r="J44" s="182"/>
      <c r="K44" s="182" t="str">
        <f>'実質公債費比率（分子）の構造'!N$50</f>
        <v>-</v>
      </c>
      <c r="L44" s="182"/>
      <c r="M44" s="182"/>
      <c r="N44" s="182" t="str">
        <f>'実質公債費比率（分子）の構造'!O$50</f>
        <v>-</v>
      </c>
      <c r="O44" s="182"/>
      <c r="P44" s="182"/>
    </row>
    <row r="45" spans="1:16" x14ac:dyDescent="0.2">
      <c r="A45" s="182" t="s">
        <v>66</v>
      </c>
      <c r="B45" s="182">
        <f>'実質公債費比率（分子）の構造'!K$49</f>
        <v>75</v>
      </c>
      <c r="C45" s="182"/>
      <c r="D45" s="182"/>
      <c r="E45" s="182">
        <f>'実質公債費比率（分子）の構造'!L$49</f>
        <v>98</v>
      </c>
      <c r="F45" s="182"/>
      <c r="G45" s="182"/>
      <c r="H45" s="182">
        <f>'実質公債費比率（分子）の構造'!M$49</f>
        <v>83</v>
      </c>
      <c r="I45" s="182"/>
      <c r="J45" s="182"/>
      <c r="K45" s="182">
        <f>'実質公債費比率（分子）の構造'!N$49</f>
        <v>65</v>
      </c>
      <c r="L45" s="182"/>
      <c r="M45" s="182"/>
      <c r="N45" s="182">
        <f>'実質公債費比率（分子）の構造'!O$49</f>
        <v>64</v>
      </c>
      <c r="O45" s="182"/>
      <c r="P45" s="182"/>
    </row>
    <row r="46" spans="1:16" x14ac:dyDescent="0.2">
      <c r="A46" s="182" t="s">
        <v>67</v>
      </c>
      <c r="B46" s="182">
        <f>'実質公債費比率（分子）の構造'!K$48</f>
        <v>674</v>
      </c>
      <c r="C46" s="182"/>
      <c r="D46" s="182"/>
      <c r="E46" s="182">
        <f>'実質公債費比率（分子）の構造'!L$48</f>
        <v>635</v>
      </c>
      <c r="F46" s="182"/>
      <c r="G46" s="182"/>
      <c r="H46" s="182">
        <f>'実質公債費比率（分子）の構造'!M$48</f>
        <v>561</v>
      </c>
      <c r="I46" s="182"/>
      <c r="J46" s="182"/>
      <c r="K46" s="182">
        <f>'実質公債費比率（分子）の構造'!N$48</f>
        <v>564</v>
      </c>
      <c r="L46" s="182"/>
      <c r="M46" s="182"/>
      <c r="N46" s="182">
        <f>'実質公債費比率（分子）の構造'!O$48</f>
        <v>501</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1441</v>
      </c>
      <c r="C49" s="182"/>
      <c r="D49" s="182"/>
      <c r="E49" s="182">
        <f>'実質公債費比率（分子）の構造'!L$45</f>
        <v>1449</v>
      </c>
      <c r="F49" s="182"/>
      <c r="G49" s="182"/>
      <c r="H49" s="182">
        <f>'実質公債費比率（分子）の構造'!M$45</f>
        <v>1438</v>
      </c>
      <c r="I49" s="182"/>
      <c r="J49" s="182"/>
      <c r="K49" s="182">
        <f>'実質公債費比率（分子）の構造'!N$45</f>
        <v>1356</v>
      </c>
      <c r="L49" s="182"/>
      <c r="M49" s="182"/>
      <c r="N49" s="182">
        <f>'実質公債費比率（分子）の構造'!O$45</f>
        <v>1280</v>
      </c>
      <c r="O49" s="182"/>
      <c r="P49" s="182"/>
    </row>
    <row r="50" spans="1:16" x14ac:dyDescent="0.2">
      <c r="A50" s="182" t="s">
        <v>71</v>
      </c>
      <c r="B50" s="182" t="e">
        <f>NA()</f>
        <v>#N/A</v>
      </c>
      <c r="C50" s="182">
        <f>IF(ISNUMBER('実質公債費比率（分子）の構造'!K$53),'実質公債費比率（分子）の構造'!K$53,NA())</f>
        <v>915</v>
      </c>
      <c r="D50" s="182" t="e">
        <f>NA()</f>
        <v>#N/A</v>
      </c>
      <c r="E50" s="182" t="e">
        <f>NA()</f>
        <v>#N/A</v>
      </c>
      <c r="F50" s="182">
        <f>IF(ISNUMBER('実質公債費比率（分子）の構造'!L$53),'実質公債費比率（分子）の構造'!L$53,NA())</f>
        <v>915</v>
      </c>
      <c r="G50" s="182" t="e">
        <f>NA()</f>
        <v>#N/A</v>
      </c>
      <c r="H50" s="182" t="e">
        <f>NA()</f>
        <v>#N/A</v>
      </c>
      <c r="I50" s="182">
        <f>IF(ISNUMBER('実質公債費比率（分子）の構造'!M$53),'実質公債費比率（分子）の構造'!M$53,NA())</f>
        <v>883</v>
      </c>
      <c r="J50" s="182" t="e">
        <f>NA()</f>
        <v>#N/A</v>
      </c>
      <c r="K50" s="182" t="e">
        <f>NA()</f>
        <v>#N/A</v>
      </c>
      <c r="L50" s="182">
        <f>IF(ISNUMBER('実質公債費比率（分子）の構造'!N$53),'実質公債費比率（分子）の構造'!N$53,NA())</f>
        <v>830</v>
      </c>
      <c r="M50" s="182" t="e">
        <f>NA()</f>
        <v>#N/A</v>
      </c>
      <c r="N50" s="182" t="e">
        <f>NA()</f>
        <v>#N/A</v>
      </c>
      <c r="O50" s="182">
        <f>IF(ISNUMBER('実質公債費比率（分子）の構造'!O$53),'実質公債費比率（分子）の構造'!O$53,NA())</f>
        <v>744</v>
      </c>
      <c r="P50" s="182" t="e">
        <f>NA()</f>
        <v>#N/A</v>
      </c>
    </row>
    <row r="53" spans="1:16" x14ac:dyDescent="0.2">
      <c r="A53" s="150" t="s">
        <v>72</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13035</v>
      </c>
      <c r="E56" s="181"/>
      <c r="F56" s="181"/>
      <c r="G56" s="181">
        <f>'将来負担比率（分子）の構造'!J$52</f>
        <v>12793</v>
      </c>
      <c r="H56" s="181"/>
      <c r="I56" s="181"/>
      <c r="J56" s="181">
        <f>'将来負担比率（分子）の構造'!K$52</f>
        <v>12917</v>
      </c>
      <c r="K56" s="181"/>
      <c r="L56" s="181"/>
      <c r="M56" s="181">
        <f>'将来負担比率（分子）の構造'!L$52</f>
        <v>12701</v>
      </c>
      <c r="N56" s="181"/>
      <c r="O56" s="181"/>
      <c r="P56" s="181">
        <f>'将来負担比率（分子）の構造'!M$52</f>
        <v>12965</v>
      </c>
    </row>
    <row r="57" spans="1:16" x14ac:dyDescent="0.2">
      <c r="A57" s="181" t="s">
        <v>42</v>
      </c>
      <c r="B57" s="181"/>
      <c r="C57" s="181"/>
      <c r="D57" s="181">
        <f>'将来負担比率（分子）の構造'!I$51</f>
        <v>560</v>
      </c>
      <c r="E57" s="181"/>
      <c r="F57" s="181"/>
      <c r="G57" s="181">
        <f>'将来負担比率（分子）の構造'!J$51</f>
        <v>459</v>
      </c>
      <c r="H57" s="181"/>
      <c r="I57" s="181"/>
      <c r="J57" s="181">
        <f>'将来負担比率（分子）の構造'!K$51</f>
        <v>378</v>
      </c>
      <c r="K57" s="181"/>
      <c r="L57" s="181"/>
      <c r="M57" s="181">
        <f>'将来負担比率（分子）の構造'!L$51</f>
        <v>307</v>
      </c>
      <c r="N57" s="181"/>
      <c r="O57" s="181"/>
      <c r="P57" s="181">
        <f>'将来負担比率（分子）の構造'!M$51</f>
        <v>239</v>
      </c>
    </row>
    <row r="58" spans="1:16" x14ac:dyDescent="0.2">
      <c r="A58" s="181" t="s">
        <v>41</v>
      </c>
      <c r="B58" s="181"/>
      <c r="C58" s="181"/>
      <c r="D58" s="181">
        <f>'将来負担比率（分子）の構造'!I$50</f>
        <v>4376</v>
      </c>
      <c r="E58" s="181"/>
      <c r="F58" s="181"/>
      <c r="G58" s="181">
        <f>'将来負担比率（分子）の構造'!J$50</f>
        <v>1066</v>
      </c>
      <c r="H58" s="181"/>
      <c r="I58" s="181"/>
      <c r="J58" s="181">
        <f>'将来負担比率（分子）の構造'!K$50</f>
        <v>999</v>
      </c>
      <c r="K58" s="181"/>
      <c r="L58" s="181"/>
      <c r="M58" s="181">
        <f>'将来負担比率（分子）の構造'!L$50</f>
        <v>1189</v>
      </c>
      <c r="N58" s="181"/>
      <c r="O58" s="181"/>
      <c r="P58" s="181">
        <f>'将来負担比率（分子）の構造'!M$50</f>
        <v>1246</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f>'将来負担比率（分子）の構造'!I$46</f>
        <v>1695</v>
      </c>
      <c r="C61" s="181"/>
      <c r="D61" s="181"/>
      <c r="E61" s="181">
        <f>'将来負担比率（分子）の構造'!J$46</f>
        <v>1666</v>
      </c>
      <c r="F61" s="181"/>
      <c r="G61" s="181"/>
      <c r="H61" s="181">
        <f>'将来負担比率（分子）の構造'!K$46</f>
        <v>1628</v>
      </c>
      <c r="I61" s="181"/>
      <c r="J61" s="181"/>
      <c r="K61" s="181">
        <f>'将来負担比率（分子）の構造'!L$46</f>
        <v>1591</v>
      </c>
      <c r="L61" s="181"/>
      <c r="M61" s="181"/>
      <c r="N61" s="181">
        <f>'将来負担比率（分子）の構造'!M$46</f>
        <v>1648</v>
      </c>
      <c r="O61" s="181"/>
      <c r="P61" s="181"/>
    </row>
    <row r="62" spans="1:16" x14ac:dyDescent="0.2">
      <c r="A62" s="181" t="s">
        <v>35</v>
      </c>
      <c r="B62" s="181">
        <f>'将来負担比率（分子）の構造'!I$45</f>
        <v>1765</v>
      </c>
      <c r="C62" s="181"/>
      <c r="D62" s="181"/>
      <c r="E62" s="181">
        <f>'将来負担比率（分子）の構造'!J$45</f>
        <v>1724</v>
      </c>
      <c r="F62" s="181"/>
      <c r="G62" s="181"/>
      <c r="H62" s="181">
        <f>'将来負担比率（分子）の構造'!K$45</f>
        <v>1640</v>
      </c>
      <c r="I62" s="181"/>
      <c r="J62" s="181"/>
      <c r="K62" s="181">
        <f>'将来負担比率（分子）の構造'!L$45</f>
        <v>1721</v>
      </c>
      <c r="L62" s="181"/>
      <c r="M62" s="181"/>
      <c r="N62" s="181">
        <f>'将来負担比率（分子）の構造'!M$45</f>
        <v>1758</v>
      </c>
      <c r="O62" s="181"/>
      <c r="P62" s="181"/>
    </row>
    <row r="63" spans="1:16" x14ac:dyDescent="0.2">
      <c r="A63" s="181" t="s">
        <v>34</v>
      </c>
      <c r="B63" s="181">
        <f>'将来負担比率（分子）の構造'!I$44</f>
        <v>492</v>
      </c>
      <c r="C63" s="181"/>
      <c r="D63" s="181"/>
      <c r="E63" s="181">
        <f>'将来負担比率（分子）の構造'!J$44</f>
        <v>405</v>
      </c>
      <c r="F63" s="181"/>
      <c r="G63" s="181"/>
      <c r="H63" s="181">
        <f>'将来負担比率（分子）の構造'!K$44</f>
        <v>330</v>
      </c>
      <c r="I63" s="181"/>
      <c r="J63" s="181"/>
      <c r="K63" s="181">
        <f>'将来負担比率（分子）の構造'!L$44</f>
        <v>275</v>
      </c>
      <c r="L63" s="181"/>
      <c r="M63" s="181"/>
      <c r="N63" s="181">
        <f>'将来負担比率（分子）の構造'!M$44</f>
        <v>229</v>
      </c>
      <c r="O63" s="181"/>
      <c r="P63" s="181"/>
    </row>
    <row r="64" spans="1:16" x14ac:dyDescent="0.2">
      <c r="A64" s="181" t="s">
        <v>33</v>
      </c>
      <c r="B64" s="181">
        <f>'将来負担比率（分子）の構造'!I$43</f>
        <v>7462</v>
      </c>
      <c r="C64" s="181"/>
      <c r="D64" s="181"/>
      <c r="E64" s="181">
        <f>'将来負担比率（分子）の構造'!J$43</f>
        <v>7350</v>
      </c>
      <c r="F64" s="181"/>
      <c r="G64" s="181"/>
      <c r="H64" s="181">
        <f>'将来負担比率（分子）の構造'!K$43</f>
        <v>7123</v>
      </c>
      <c r="I64" s="181"/>
      <c r="J64" s="181"/>
      <c r="K64" s="181">
        <f>'将来負担比率（分子）の構造'!L$43</f>
        <v>7068</v>
      </c>
      <c r="L64" s="181"/>
      <c r="M64" s="181"/>
      <c r="N64" s="181">
        <f>'将来負担比率（分子）の構造'!M$43</f>
        <v>7195</v>
      </c>
      <c r="O64" s="181"/>
      <c r="P64" s="181"/>
    </row>
    <row r="65" spans="1:16" x14ac:dyDescent="0.2">
      <c r="A65" s="181" t="s">
        <v>32</v>
      </c>
      <c r="B65" s="181">
        <f>'将来負担比率（分子）の構造'!I$42</f>
        <v>6</v>
      </c>
      <c r="C65" s="181"/>
      <c r="D65" s="181"/>
      <c r="E65" s="181">
        <f>'将来負担比率（分子）の構造'!J$42</f>
        <v>3</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2">
      <c r="A66" s="181" t="s">
        <v>31</v>
      </c>
      <c r="B66" s="181">
        <f>'将来負担比率（分子）の構造'!I$41</f>
        <v>12503</v>
      </c>
      <c r="C66" s="181"/>
      <c r="D66" s="181"/>
      <c r="E66" s="181">
        <f>'将来負担比率（分子）の構造'!J$41</f>
        <v>12402</v>
      </c>
      <c r="F66" s="181"/>
      <c r="G66" s="181"/>
      <c r="H66" s="181">
        <f>'将来負担比率（分子）の構造'!K$41</f>
        <v>12129</v>
      </c>
      <c r="I66" s="181"/>
      <c r="J66" s="181"/>
      <c r="K66" s="181">
        <f>'将来負担比率（分子）の構造'!L$41</f>
        <v>12177</v>
      </c>
      <c r="L66" s="181"/>
      <c r="M66" s="181"/>
      <c r="N66" s="181">
        <f>'将来負担比率（分子）の構造'!M$41</f>
        <v>12338</v>
      </c>
      <c r="O66" s="181"/>
      <c r="P66" s="181"/>
    </row>
    <row r="67" spans="1:16" x14ac:dyDescent="0.2">
      <c r="A67" s="181" t="s">
        <v>75</v>
      </c>
      <c r="B67" s="181" t="e">
        <f>NA()</f>
        <v>#N/A</v>
      </c>
      <c r="C67" s="181">
        <f>IF(ISNUMBER('将来負担比率（分子）の構造'!I$53), IF('将来負担比率（分子）の構造'!I$53 &lt; 0, 0, '将来負担比率（分子）の構造'!I$53), NA())</f>
        <v>5952</v>
      </c>
      <c r="D67" s="181" t="e">
        <f>NA()</f>
        <v>#N/A</v>
      </c>
      <c r="E67" s="181" t="e">
        <f>NA()</f>
        <v>#N/A</v>
      </c>
      <c r="F67" s="181">
        <f>IF(ISNUMBER('将来負担比率（分子）の構造'!J$53), IF('将来負担比率（分子）の構造'!J$53 &lt; 0, 0, '将来負担比率（分子）の構造'!J$53), NA())</f>
        <v>9232</v>
      </c>
      <c r="G67" s="181" t="e">
        <f>NA()</f>
        <v>#N/A</v>
      </c>
      <c r="H67" s="181" t="e">
        <f>NA()</f>
        <v>#N/A</v>
      </c>
      <c r="I67" s="181">
        <f>IF(ISNUMBER('将来負担比率（分子）の構造'!K$53), IF('将来負担比率（分子）の構造'!K$53 &lt; 0, 0, '将来負担比率（分子）の構造'!K$53), NA())</f>
        <v>8555</v>
      </c>
      <c r="J67" s="181" t="e">
        <f>NA()</f>
        <v>#N/A</v>
      </c>
      <c r="K67" s="181" t="e">
        <f>NA()</f>
        <v>#N/A</v>
      </c>
      <c r="L67" s="181">
        <f>IF(ISNUMBER('将来負担比率（分子）の構造'!L$53), IF('将来負担比率（分子）の構造'!L$53 &lt; 0, 0, '将来負担比率（分子）の構造'!L$53), NA())</f>
        <v>8634</v>
      </c>
      <c r="M67" s="181" t="e">
        <f>NA()</f>
        <v>#N/A</v>
      </c>
      <c r="N67" s="181" t="e">
        <f>NA()</f>
        <v>#N/A</v>
      </c>
      <c r="O67" s="181">
        <f>IF(ISNUMBER('将来負担比率（分子）の構造'!M$53), IF('将来負担比率（分子）の構造'!M$53 &lt; 0, 0, '将来負担比率（分子）の構造'!M$53), NA())</f>
        <v>8718</v>
      </c>
      <c r="P67" s="181" t="e">
        <f>NA()</f>
        <v>#N/A</v>
      </c>
    </row>
    <row r="70" spans="1:16" x14ac:dyDescent="0.2">
      <c r="A70" s="183" t="s">
        <v>76</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77</v>
      </c>
      <c r="B72" s="185">
        <f>基金残高に係る経年分析!F55</f>
        <v>2582</v>
      </c>
      <c r="C72" s="185">
        <f>基金残高に係る経年分析!G55</f>
        <v>2582</v>
      </c>
      <c r="D72" s="185">
        <f>基金残高に係る経年分析!H55</f>
        <v>2582</v>
      </c>
    </row>
    <row r="73" spans="1:16" x14ac:dyDescent="0.2">
      <c r="A73" s="184" t="s">
        <v>78</v>
      </c>
      <c r="B73" s="185">
        <f>基金残高に係る経年分析!F56</f>
        <v>374</v>
      </c>
      <c r="C73" s="185">
        <f>基金残高に係る経年分析!G56</f>
        <v>374</v>
      </c>
      <c r="D73" s="185">
        <f>基金残高に係る経年分析!H56</f>
        <v>374</v>
      </c>
    </row>
    <row r="74" spans="1:16" x14ac:dyDescent="0.2">
      <c r="A74" s="184" t="s">
        <v>79</v>
      </c>
      <c r="B74" s="185">
        <f>基金残高に係る経年分析!F57</f>
        <v>816</v>
      </c>
      <c r="C74" s="185">
        <f>基金残高に係る経年分析!G57</f>
        <v>921</v>
      </c>
      <c r="D74" s="185">
        <f>基金残高に係る経年分析!H57</f>
        <v>962</v>
      </c>
    </row>
  </sheetData>
  <sheetProtection algorithmName="SHA-512" hashValue="8+KdMhsdVAT/+6d2KCmTO+/SdoYlOJgYXzBZ+BgWjDrkmAkpX7T0AKYly33HDf31pXz7YsK0enPHiJeNDEcIfw==" saltValue="/tvZBkpkpMZNMMh5h8DpF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財政課</cp:lastModifiedBy>
  <cp:lastPrinted>2022-09-22T00:48:52Z</cp:lastPrinted>
  <dcterms:created xsi:type="dcterms:W3CDTF">2022-02-02T06:18:01Z</dcterms:created>
  <dcterms:modified xsi:type="dcterms:W3CDTF">2022-10-13T05:21:47Z</dcterms:modified>
  <cp:category/>
</cp:coreProperties>
</file>