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zaisei\Downloads\1.財政課HP\zaisei homepage\"/>
    </mc:Choice>
  </mc:AlternateContent>
  <xr:revisionPtr revIDLastSave="0" documentId="13_ncr:1_{D54B1BF9-1779-4C63-8FC6-8D1605F68E7E}" xr6:coauthVersionLast="47" xr6:coauthVersionMax="47" xr10:uidLastSave="{00000000-0000-0000-0000-000000000000}"/>
  <bookViews>
    <workbookView xWindow="-110" yWindow="-110" windowWidth="19420" windowHeight="116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AM36" i="10"/>
  <c r="C36" i="10"/>
  <c r="AM35" i="10"/>
  <c r="AM34" i="10"/>
  <c r="C34" i="10"/>
  <c r="C35" i="10" s="1"/>
  <c r="U34" i="10" l="1"/>
  <c r="U35" i="10" s="1"/>
  <c r="U36" i="10" s="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 r="CO37" i="10" s="1"/>
</calcChain>
</file>

<file path=xl/sharedStrings.xml><?xml version="1.0" encoding="utf-8"?>
<sst xmlns="http://schemas.openxmlformats.org/spreadsheetml/2006/main" count="1130" uniqueCount="607">
  <si>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</si>
  <si>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</si>
  <si>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</si>
  <si>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</si>
  <si>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</si>
  <si>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</si>
  <si>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</si>
  <si>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</si>
  <si>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</si>
  <si>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</si>
  <si>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</si>
  <si>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</si>
  <si>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</si>
  <si>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</si>
  <si>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</si>
  <si>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</si>
  <si>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</si>
  <si>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</si>
  <si>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</si>
  <si>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</si>
  <si>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</si>
  <si>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</si>
  <si>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</si>
  <si>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</si>
  <si>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</si>
  <si>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</si>
  <si>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</si>
  <si>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</si>
  <si>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</si>
  <si>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</si>
  <si>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</si>
  <si>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</si>
  <si>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</si>
  <si>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</si>
  <si>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</si>
  <si>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</si>
  <si>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</si>
  <si>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</si>
  <si>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</si>
  <si>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</si>
  <si>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</si>
  <si>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</si>
  <si>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</si>
  <si>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</si>
  <si>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</si>
  <si>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</si>
  <si>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</si>
  <si>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</si>
  <si>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</si>
  <si>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</si>
  <si>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</si>
  <si>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</si>
  <si>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</si>
  <si>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</si>
  <si>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</si>
  <si>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</si>
  <si>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</si>
  <si>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</si>
  <si>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</si>
  <si>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</si>
  <si>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</si>
  <si>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</si>
  <si>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</si>
  <si>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</si>
  <si>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</si>
  <si>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</si>
  <si>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</si>
  <si>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</si>
  <si>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</si>
  <si>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</si>
  <si>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</si>
  <si>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</si>
  <si>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</si>
  <si>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</si>
  <si>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</si>
  <si>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</si>
  <si>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</si>
  <si>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</si>
  <si>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</si>
  <si>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</si>
  <si>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</si>
  <si>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</si>
  <si>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</si>
  <si>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</si>
  <si>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</si>
  <si>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</si>
  <si>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</si>
  <si>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</si>
  <si>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</si>
  <si>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</si>
  <si>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</si>
  <si>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</si>
  <si>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</si>
  <si>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</si>
  <si>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</si>
  <si>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</si>
  <si>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</si>
  <si>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</si>
  <si>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</si>
  <si>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</si>
  <si>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</si>
  <si>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</si>
  <si>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</si>
  <si>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</si>
  <si>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</si>
  <si>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</si>
  <si>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</si>
  <si>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</si>
  <si>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</si>
  <si>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</si>
  <si>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</si>
  <si>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</si>
  <si>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</si>
  <si>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</si>
  <si>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</si>
  <si>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</si>
  <si>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</si>
  <si>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</si>
  <si>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</si>
  <si>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</si>
  <si>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</si>
  <si>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</si>
  <si>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</si>
  <si>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</si>
  <si>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</si>
  <si>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</si>
  <si>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</si>
  <si>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</si>
  <si>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</si>
  <si>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</si>
  <si>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</si>
  <si>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</si>
  <si>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</si>
  <si>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</si>
  <si>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</si>
  <si>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</si>
  <si>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</si>
  <si>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</si>
  <si>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</si>
  <si>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</si>
  <si>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</si>
  <si>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</si>
  <si>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</si>
  <si>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</si>
  <si>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</si>
  <si>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</si>
  <si>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</si>
  <si>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</si>
  <si>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</si>
  <si>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</si>
  <si>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</si>
  <si>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</si>
  <si>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</si>
  <si>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</si>
  <si>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</si>
  <si>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</si>
  <si>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</si>
  <si>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</si>
  <si>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</si>
  <si>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</si>
  <si>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</si>
  <si>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</si>
  <si>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</si>
  <si>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</si>
  <si>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</si>
  <si>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</si>
  <si>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</si>
  <si>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</si>
  <si>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</si>
  <si>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</si>
  <si>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</si>
  <si>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</si>
  <si>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</si>
  <si>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</si>
  <si>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</si>
  <si>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</si>
  <si>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</si>
  <si>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</si>
  <si>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</si>
  <si>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</si>
  <si>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</si>
  <si>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</si>
  <si>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</si>
  <si>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</si>
  <si>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</si>
  <si>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</si>
  <si>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</si>
  <si>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</si>
  <si>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</si>
  <si>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</si>
  <si>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</si>
  <si>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</si>
  <si>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</si>
  <si>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</si>
  <si>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</si>
  <si>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</si>
  <si>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</si>
  <si>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</si>
  <si>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</si>
  <si>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</si>
  <si>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</si>
  <si>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</si>
  <si>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</si>
  <si>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</si>
  <si>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</si>
  <si>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</si>
  <si>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</si>
  <si>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</si>
  <si>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</si>
  <si>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</si>
  <si>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</si>
  <si>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</si>
  <si>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</si>
  <si>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鳥取県境港市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</si>
  <si>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</si>
  <si>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</si>
  <si>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</si>
  <si>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</si>
  <si>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</si>
  <si>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</si>
  <si>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</si>
  <si>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</si>
  <si>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</si>
  <si>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</si>
  <si>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</si>
  <si>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</si>
  <si>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</si>
  <si>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</si>
  <si>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</si>
  <si>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</si>
  <si>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</si>
  <si>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</si>
  <si>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</si>
  <si>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</si>
  <si>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</si>
  <si>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</si>
  <si>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</si>
  <si>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</si>
  <si>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</si>
  <si>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</si>
  <si>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</si>
  <si>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</si>
  <si>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</si>
  <si>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</si>
  <si>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</si>
  <si>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</si>
  <si>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</si>
  <si>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</si>
  <si>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</si>
  <si>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</si>
  <si>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</si>
  <si>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</si>
  <si>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</si>
  <si>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</si>
  <si>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</si>
  <si>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</si>
  <si>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</si>
  <si>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</si>
  <si>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</si>
  <si>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</si>
  <si>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</si>
  <si>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</si>
  <si>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</si>
  <si>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</si>
  <si>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</si>
  <si>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</si>
  <si>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</si>
  <si>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</si>
  <si>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</si>
  <si>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</si>
  <si>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</si>
  <si>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</si>
  <si>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</si>
  <si>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</si>
  <si>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</si>
  <si>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</si>
  <si>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</si>
  <si>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</si>
  <si>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</si>
  <si>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</si>
  <si>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</si>
  <si>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</si>
  <si>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</si>
  <si>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</si>
  <si>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</si>
  <si>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</si>
  <si>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</si>
  <si>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</si>
  <si>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</si>
  <si>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</si>
  <si>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</si>
  <si>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</si>
  <si>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</si>
  <si>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</si>
  <si>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</si>
  <si>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</si>
  <si>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</si>
  <si>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</si>
  <si>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</si>
  <si>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</si>
  <si>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</si>
  <si>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</si>
  <si>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</si>
  <si>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</si>
  <si>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</si>
  <si>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</si>
  <si>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</si>
  <si>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</si>
  <si>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</si>
  <si>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</si>
  <si>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</si>
  <si>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</si>
  <si>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</si>
  <si>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</si>
  <si>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</si>
  <si>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</si>
  <si>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</si>
  <si>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</si>
  <si>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</si>
  <si>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</si>
  <si>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</si>
  <si>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</si>
  <si>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</si>
  <si>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</si>
  <si>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</si>
  <si>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</si>
  <si>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</si>
  <si>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</si>
  <si>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</si>
  <si>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</si>
  <si>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</si>
  <si>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</si>
  <si>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</si>
  <si>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</si>
  <si>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</si>
  <si>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</si>
  <si>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</si>
  <si>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</si>
  <si>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</si>
  <si>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</si>
  <si>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</si>
  <si>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</si>
  <si>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</si>
  <si>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</si>
  <si>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</si>
  <si>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</si>
  <si>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</si>
  <si>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</si>
  <si>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</si>
  <si>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</si>
  <si>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</si>
  <si>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</si>
  <si>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</si>
  <si>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</si>
  <si>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</si>
  <si>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</si>
  <si>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</si>
  <si>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</si>
  <si>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</si>
  <si>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</si>
  <si>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</si>
  <si>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</si>
  <si>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</si>
  <si>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</si>
  <si>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</si>
  <si>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</si>
  <si>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</si>
  <si>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鳥取県境港市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</si>
  <si>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</si>
  <si>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</si>
  <si>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</si>
  <si>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</si>
  <si>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</si>
  <si>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</si>
  <si>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</si>
  <si>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</si>
  <si>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</si>
  <si>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</si>
  <si>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</si>
  <si>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</si>
  <si>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</si>
  <si>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</si>
  <si>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</si>
  <si>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</si>
  <si>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</si>
  <si>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</si>
  <si>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</si>
  <si>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</si>
  <si>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高齢者住宅整備資金貸付事業費特別会計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</si>
  <si>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</si>
  <si>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</si>
  <si>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</si>
  <si>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</si>
  <si>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</si>
  <si>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</si>
  <si>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</si>
  <si>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</si>
  <si>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</si>
  <si>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</si>
  <si>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</si>
  <si>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</si>
  <si>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</si>
  <si>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</si>
  <si>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</si>
  <si>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</si>
  <si>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駐車場費特別会計</t>
    <phoneticPr fontId="5"/>
  </si>
  <si>
    <t>市場事業費特別会計</t>
    <phoneticPr fontId="5"/>
  </si>
  <si>
    <t>下水道事業費特別会計</t>
    <phoneticPr fontId="5"/>
  </si>
  <si>
    <t>土地区画整理費特別会計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</si>
  <si>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</si>
  <si>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</si>
  <si>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</si>
  <si>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</si>
  <si>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</si>
  <si>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</si>
  <si>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</si>
  <si>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</si>
  <si>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</si>
  <si>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</si>
  <si>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</si>
  <si>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</si>
  <si>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</si>
  <si>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</si>
  <si>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</si>
  <si>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</si>
  <si>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</si>
  <si>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</si>
  <si>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</si>
  <si>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</si>
  <si>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</si>
  <si>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</si>
  <si>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</si>
  <si>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</si>
  <si>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</si>
  <si>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</si>
  <si>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</si>
  <si>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</si>
  <si>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</si>
  <si>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</si>
  <si>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</si>
  <si>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</si>
  <si>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</si>
  <si>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</si>
  <si>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</si>
  <si>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</si>
  <si>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</si>
  <si>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</si>
  <si>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</si>
  <si>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</si>
  <si>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</si>
  <si>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</si>
  <si>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</si>
  <si>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</si>
  <si>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</si>
  <si>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</si>
  <si>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</si>
  <si>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</si>
  <si>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</si>
  <si>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</si>
  <si>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</si>
  <si>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</si>
  <si>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</si>
  <si>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</si>
  <si>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</si>
  <si>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</si>
  <si>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</si>
  <si>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</si>
  <si>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</si>
  <si>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</si>
  <si>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</si>
  <si>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</si>
  <si>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</si>
  <si>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</si>
  <si>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</si>
  <si>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</si>
  <si>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</si>
  <si>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</si>
  <si>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</si>
  <si>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</si>
  <si>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</si>
  <si>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</si>
  <si>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</si>
  <si>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</si>
  <si>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</si>
  <si>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</si>
  <si>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</si>
  <si>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</si>
  <si>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</si>
  <si>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</si>
  <si>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</si>
  <si>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</si>
  <si>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</si>
  <si>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</si>
  <si>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</si>
  <si>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</si>
  <si>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</si>
  <si>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</si>
  <si>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</si>
  <si>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</si>
  <si>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</si>
  <si>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</si>
  <si>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</si>
  <si>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</si>
  <si>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</si>
  <si>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</si>
  <si>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</si>
  <si>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</si>
  <si>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</si>
  <si>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</si>
  <si>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</si>
  <si>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</si>
  <si>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</si>
  <si>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</si>
  <si>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</si>
  <si>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</si>
  <si>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</si>
  <si>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</si>
  <si>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</si>
  <si>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</si>
  <si>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</si>
  <si>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</si>
  <si>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</si>
  <si>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</si>
  <si>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</si>
  <si>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</si>
  <si>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</si>
  <si>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</si>
  <si>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</si>
  <si>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</si>
  <si>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</si>
  <si>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</si>
  <si>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</si>
  <si>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</si>
  <si>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</si>
  <si>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</si>
  <si>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</si>
  <si>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</si>
  <si>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</si>
  <si>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</si>
  <si>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</si>
  <si>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</si>
  <si>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</si>
  <si>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</si>
  <si>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</si>
  <si>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</si>
  <si>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</si>
  <si>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</si>
  <si>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</si>
  <si>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</si>
  <si>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</si>
  <si>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</si>
  <si>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</si>
  <si>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0.96</t>
  </si>
  <si>
    <t>▲ 0.45</t>
  </si>
  <si>
    <t>駐車場費特別会計</t>
  </si>
  <si>
    <t>▲ 2.10</t>
  </si>
  <si>
    <t>▲ 1.85</t>
  </si>
  <si>
    <t>▲ 1.46</t>
  </si>
  <si>
    <t>▲ 1.07</t>
  </si>
  <si>
    <t>▲ 0.85</t>
  </si>
  <si>
    <t>一般会計</t>
  </si>
  <si>
    <t>介護保険費特別会計</t>
  </si>
  <si>
    <t>国民健康保険費特別会計</t>
  </si>
  <si>
    <t>土地区画整理費特別会計</t>
  </si>
  <si>
    <t>▲ 0.65</t>
  </si>
  <si>
    <t>▲ 0.33</t>
  </si>
  <si>
    <t>▲ 0.21</t>
  </si>
  <si>
    <t>市場事業費特別会計</t>
  </si>
  <si>
    <t>高齢者住宅整備資金貸付事業費特別会計</t>
  </si>
  <si>
    <t>後期高齢者医療費特別会計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</si>
  <si>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</si>
  <si>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</si>
  <si>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</si>
  <si>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</si>
  <si>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</si>
  <si>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</si>
  <si>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</si>
  <si>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</si>
  <si>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魚と鬼太郎のまち境港ふるさと基金</t>
    <rPh sb="0" eb="1">
      <t>サカナ</t>
    </rPh>
    <rPh sb="2" eb="5">
      <t>キタロウ</t>
    </rPh>
    <rPh sb="8" eb="10">
      <t>サカイミナト</t>
    </rPh>
    <rPh sb="14" eb="16">
      <t>キキン</t>
    </rPh>
    <phoneticPr fontId="2"/>
  </si>
  <si>
    <t>水木しげる基金</t>
    <rPh sb="0" eb="2">
      <t>ミズキ</t>
    </rPh>
    <rPh sb="5" eb="7">
      <t>キキン</t>
    </rPh>
    <phoneticPr fontId="2"/>
  </si>
  <si>
    <t>職員退職手当基金</t>
    <rPh sb="0" eb="2">
      <t>ショクイン</t>
    </rPh>
    <rPh sb="2" eb="4">
      <t>タイショク</t>
    </rPh>
    <rPh sb="4" eb="6">
      <t>テアテ</t>
    </rPh>
    <rPh sb="6" eb="8">
      <t>キキン</t>
    </rPh>
    <phoneticPr fontId="2"/>
  </si>
  <si>
    <t>原子力防災対策基金</t>
    <rPh sb="0" eb="3">
      <t>ゲンシリョク</t>
    </rPh>
    <rPh sb="3" eb="5">
      <t>ボウサイ</t>
    </rPh>
    <rPh sb="5" eb="7">
      <t>タイサク</t>
    </rPh>
    <rPh sb="7" eb="9">
      <t>キキン</t>
    </rPh>
    <phoneticPr fontId="2"/>
  </si>
  <si>
    <t>公共下水道事業推進基金</t>
  </si>
  <si>
    <t>法非適用企業</t>
  </si>
  <si>
    <t>玉井斎場管理組合</t>
  </si>
  <si>
    <t>-</t>
    <phoneticPr fontId="2"/>
  </si>
  <si>
    <t>鳥取県西部広域行政管理組合</t>
  </si>
  <si>
    <t>鳥取県後期高齢者医療広域連合</t>
  </si>
  <si>
    <t>一般会計</t>
    <rPh sb="0" eb="2">
      <t>イッパン</t>
    </rPh>
    <rPh sb="2" eb="4">
      <t>カイケイ</t>
    </rPh>
    <phoneticPr fontId="2"/>
  </si>
  <si>
    <t>後期高齢者医療特別会計</t>
    <rPh sb="0" eb="2">
      <t>コウキ</t>
    </rPh>
    <rPh sb="2" eb="5">
      <t>コウレイシャ</t>
    </rPh>
    <rPh sb="5" eb="7">
      <t>イリョウ</t>
    </rPh>
    <rPh sb="7" eb="9">
      <t>トクベツ</t>
    </rPh>
    <rPh sb="9" eb="11">
      <t>カイケイ</t>
    </rPh>
    <phoneticPr fontId="2"/>
  </si>
  <si>
    <t>境港市土地開発公社</t>
    <rPh sb="0" eb="3">
      <t>サカイミナトシ</t>
    </rPh>
    <rPh sb="3" eb="5">
      <t>トチ</t>
    </rPh>
    <rPh sb="5" eb="7">
      <t>カイハツ</t>
    </rPh>
    <rPh sb="7" eb="9">
      <t>コウシャ</t>
    </rPh>
    <phoneticPr fontId="2"/>
  </si>
  <si>
    <t>境港市文化振興財団</t>
    <rPh sb="0" eb="3">
      <t>サカイミナトシ</t>
    </rPh>
    <rPh sb="3" eb="5">
      <t>ブンカ</t>
    </rPh>
    <rPh sb="5" eb="7">
      <t>シンコウ</t>
    </rPh>
    <rPh sb="7" eb="9">
      <t>ザイダン</t>
    </rPh>
    <phoneticPr fontId="2"/>
  </si>
  <si>
    <t>境港市農業公社</t>
    <rPh sb="0" eb="3">
      <t>サカイミナトシ</t>
    </rPh>
    <rPh sb="3" eb="5">
      <t>ノウギョウ</t>
    </rPh>
    <rPh sb="5" eb="7">
      <t>コウシャ</t>
    </rPh>
    <phoneticPr fontId="2"/>
  </si>
  <si>
    <t>鳥取県信用保証協会</t>
    <rPh sb="0" eb="3">
      <t>トットリケン</t>
    </rPh>
    <rPh sb="3" eb="5">
      <t>シンヨウ</t>
    </rPh>
    <rPh sb="5" eb="7">
      <t>ホショウ</t>
    </rPh>
    <rPh sb="7" eb="9">
      <t>キョウカイ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</si>
  <si>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</si>
  <si>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</si>
  <si>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</si>
  <si>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</si>
  <si>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</si>
  <si>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</si>
  <si>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</si>
  <si>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</si>
  <si>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</si>
  <si>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</si>
  <si>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</si>
  <si>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各年度の固定資産台帳を整備中であり、早急に作成する予定である。</t>
    <rPh sb="0" eb="3">
      <t>カクネンド</t>
    </rPh>
    <rPh sb="4" eb="10">
      <t>コテイシサンダイチョウ</t>
    </rPh>
    <rPh sb="11" eb="13">
      <t>セイビ</t>
    </rPh>
    <rPh sb="13" eb="14">
      <t>チュウ</t>
    </rPh>
    <rPh sb="18" eb="20">
      <t>ソウキュウ</t>
    </rPh>
    <rPh sb="21" eb="23">
      <t>サクセイ</t>
    </rPh>
    <rPh sb="25" eb="27">
      <t>ヨテイ</t>
    </rPh>
    <phoneticPr fontId="5"/>
  </si>
  <si>
    <t>市民交流センター建設などの大型投資事業があるものの、適正な市債の発行管理に努め、将来負担比率の維持・低減に努めている。
投資的事業を厳選し、適正な市債発行に努めた結果、実質公債費比率は平成18年度決算時ピーク（20.1％）から年々減少している。
今後も老朽化した施設の改修など、大型投資事業が続く予定だが、比率が高水準で推移しないよう注視し、引き続き将来の市債発行や公債費を適正管理していくとともに、土地開発公社の経営健全化方針に基づき、公社債務の縮減を図るなど、未来につけを回さない行財政運営を行っていくことにより、さらなる比率の改善を図っていく。</t>
    <rPh sb="0" eb="4">
      <t>シミンコウリュウ</t>
    </rPh>
    <rPh sb="8" eb="10">
      <t>ケンセツ</t>
    </rPh>
    <rPh sb="13" eb="15">
      <t>オオガタ</t>
    </rPh>
    <rPh sb="15" eb="19">
      <t>トウシジギョウ</t>
    </rPh>
    <rPh sb="26" eb="28">
      <t>テキセイ</t>
    </rPh>
    <rPh sb="29" eb="31">
      <t>シサイ</t>
    </rPh>
    <rPh sb="32" eb="34">
      <t>ハッコウ</t>
    </rPh>
    <rPh sb="34" eb="36">
      <t>カンリ</t>
    </rPh>
    <rPh sb="37" eb="38">
      <t>ツト</t>
    </rPh>
    <rPh sb="40" eb="46">
      <t>ショウライフタンヒリツ</t>
    </rPh>
    <rPh sb="47" eb="49">
      <t>イジ</t>
    </rPh>
    <rPh sb="50" eb="52">
      <t>テイゲン</t>
    </rPh>
    <rPh sb="53" eb="54">
      <t>ツト</t>
    </rPh>
    <rPh sb="60" eb="65">
      <t>トウシテキジギョウ</t>
    </rPh>
    <rPh sb="66" eb="68">
      <t>ゲンセン</t>
    </rPh>
    <rPh sb="70" eb="72">
      <t>テキセイ</t>
    </rPh>
    <rPh sb="73" eb="75">
      <t>シサイ</t>
    </rPh>
    <rPh sb="75" eb="77">
      <t>ハッコウ</t>
    </rPh>
    <rPh sb="78" eb="79">
      <t>ツト</t>
    </rPh>
    <rPh sb="81" eb="83">
      <t>ケッカ</t>
    </rPh>
    <rPh sb="92" eb="94">
      <t>ヘイセイ</t>
    </rPh>
    <rPh sb="96" eb="98">
      <t>ネンド</t>
    </rPh>
    <rPh sb="98" eb="101">
      <t>ケッサンジ</t>
    </rPh>
    <rPh sb="113" eb="115">
      <t>ネンネン</t>
    </rPh>
    <rPh sb="115" eb="117">
      <t>ゲンショウ</t>
    </rPh>
    <rPh sb="123" eb="125">
      <t>コンゴ</t>
    </rPh>
    <rPh sb="126" eb="129">
      <t>ロウキュウカ</t>
    </rPh>
    <rPh sb="131" eb="133">
      <t>シセツ</t>
    </rPh>
    <rPh sb="134" eb="136">
      <t>カイシュウ</t>
    </rPh>
    <rPh sb="139" eb="145">
      <t>オオガタトウシジギョウ</t>
    </rPh>
    <rPh sb="146" eb="147">
      <t>ツヅ</t>
    </rPh>
    <rPh sb="148" eb="150">
      <t>ヨテイ</t>
    </rPh>
    <rPh sb="153" eb="155">
      <t>ヒリツ</t>
    </rPh>
    <rPh sb="156" eb="159">
      <t>コウスイジュン</t>
    </rPh>
    <rPh sb="160" eb="162">
      <t>スイイ</t>
    </rPh>
    <rPh sb="167" eb="169">
      <t>チュウシ</t>
    </rPh>
    <rPh sb="171" eb="172">
      <t>ヒ</t>
    </rPh>
    <rPh sb="173" eb="174">
      <t>ツヅ</t>
    </rPh>
    <rPh sb="175" eb="177">
      <t>ショウライ</t>
    </rPh>
    <rPh sb="178" eb="182">
      <t>シサイハッコウ</t>
    </rPh>
    <rPh sb="183" eb="186">
      <t>コウサイヒ</t>
    </rPh>
    <rPh sb="187" eb="191">
      <t>テキセイカンリ</t>
    </rPh>
    <rPh sb="200" eb="206">
      <t>トチカイハツコウシャ</t>
    </rPh>
    <rPh sb="207" eb="209">
      <t>ケイエイ</t>
    </rPh>
    <rPh sb="209" eb="214">
      <t>ケンゼンカホウシン</t>
    </rPh>
    <rPh sb="215" eb="216">
      <t>モト</t>
    </rPh>
    <rPh sb="219" eb="223">
      <t>コウシャサイム</t>
    </rPh>
    <rPh sb="224" eb="226">
      <t>シュクゲン</t>
    </rPh>
    <rPh sb="227" eb="228">
      <t>ハカ</t>
    </rPh>
    <rPh sb="232" eb="234">
      <t>ミライ</t>
    </rPh>
    <rPh sb="238" eb="239">
      <t>マワ</t>
    </rPh>
    <rPh sb="242" eb="245">
      <t>ギョウザイセイ</t>
    </rPh>
    <rPh sb="245" eb="247">
      <t>ウンエイ</t>
    </rPh>
    <rPh sb="248" eb="249">
      <t>オコナ</t>
    </rPh>
    <rPh sb="263" eb="265">
      <t>ヒリツ</t>
    </rPh>
    <rPh sb="266" eb="268">
      <t>カイゼン</t>
    </rPh>
    <rPh sb="269" eb="27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</si>
</sst>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B92A-4B59-B8C9-9DCC87BF0F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47186</c:v>
                </c:pt>
                <c:pt idx="1">
                  <c:v>57375</c:v>
                </c:pt>
                <c:pt idx="2">
                  <c:v>47474</c:v>
                </c:pt>
                <c:pt idx="3">
                  <c:v>65615</c:v>
                </c:pt>
                <c:pt idx="4">
                  <c:v>59920</c:v>
                </c:pt>
              </c:numCache>
            </c:numRef>
          </c:val>
          <c:smooth val="0"/>
          <c:extLst>
            <c:ext xmlns:c16="http://schemas.microsoft.com/office/drawing/2014/chart" uri="{C3380CC4-5D6E-409C-BE32-E72D297353CC}">
              <c16:uniqueId val="{00000001-B92A-4B59-B8C9-9DCC87BF0F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2.25</c:v>
                </c:pt>
                <c:pt idx="1">
                  <c:v>1.28</c:v>
                </c:pt>
                <c:pt idx="2">
                  <c:v>1.29</c:v>
                </c:pt>
                <c:pt idx="3">
                  <c:v>2.2400000000000002</c:v>
                </c:pt>
                <c:pt idx="4">
                  <c:v>1.73</c:v>
                </c:pt>
              </c:numCache>
            </c:numRef>
          </c:val>
          <c:extLst>
            <c:ext xmlns:c16="http://schemas.microsoft.com/office/drawing/2014/chart" uri="{C3380CC4-5D6E-409C-BE32-E72D297353CC}">
              <c16:uniqueId val="{00000000-1F55-4C4E-A041-15283E74FF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32.79</c:v>
                </c:pt>
                <c:pt idx="1">
                  <c:v>32.69</c:v>
                </c:pt>
                <c:pt idx="2">
                  <c:v>32.520000000000003</c:v>
                </c:pt>
                <c:pt idx="3">
                  <c:v>32.75</c:v>
                </c:pt>
                <c:pt idx="4">
                  <c:v>31.92</c:v>
                </c:pt>
              </c:numCache>
            </c:numRef>
          </c:val>
          <c:extLst>
            <c:ext xmlns:c16="http://schemas.microsoft.com/office/drawing/2014/chart" uri="{C3380CC4-5D6E-409C-BE32-E72D297353CC}">
              <c16:uniqueId val="{00000001-1F55-4C4E-A041-15283E74FF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-0.96</c:v>
                </c:pt>
                <c:pt idx="2">
                  <c:v>0.02</c:v>
                </c:pt>
                <c:pt idx="3">
                  <c:v>0.94</c:v>
                </c:pt>
                <c:pt idx="4">
                  <c:v>-0.45</c:v>
                </c:pt>
              </c:numCache>
            </c:numRef>
          </c:val>
          <c:smooth val="0"/>
          <c:extLst>
            <c:ext xmlns:c16="http://schemas.microsoft.com/office/drawing/2014/chart" uri="{C3380CC4-5D6E-409C-BE32-E72D297353CC}">
              <c16:uniqueId val="{00000002-1F55-4C4E-A041-15283E74FF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7B9-4D8C-BE4F-3EAA66A438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B9-4D8C-BE4F-3EAA66A4380D}"/>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97B9-4D8C-BE4F-3EAA66A4380D}"/>
            </c:ext>
          </c:extLst>
        </c:ser>
        <c:ser>
          <c:idx val="3"/>
          <c:order val="3"/>
          <c:tx>
            <c:strRef>
              <c:f>データシート!$A$30</c:f>
              <c:strCache>
                <c:ptCount val="1"/>
                <c:pt idx="0">
                  <c:v>高齢者住宅整備資金貸付事業費特別会計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7B9-4D8C-BE4F-3EAA66A4380D}"/>
            </c:ext>
          </c:extLst>
        </c:ser>
        <c:ser>
          <c:idx val="4"/>
          <c:order val="4"/>
          <c:tx>
            <c:strRef>
              <c:f>データシート!$A$31</c:f>
              <c:strCache>
                <c:ptCount val="1"/>
                <c:pt idx="0">
                  <c:v>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0.11</c:v>
                </c:pt>
                <c:pt idx="4">
                  <c:v>#N/A</c:v>
                </c:pt>
                <c:pt idx="5">
                  <c:v>0.03</c:v>
                </c:pt>
                <c:pt idx="6">
                  <c:v>#N/A</c:v>
                </c:pt>
                <c:pt idx="7">
                  <c:v>0.03</c:v>
                </c:pt>
                <c:pt idx="8">
                  <c:v>#N/A</c:v>
                </c:pt>
                <c:pt idx="9">
                  <c:v>0.09</c:v>
                </c:pt>
              </c:numCache>
            </c:numRef>
          </c:val>
          <c:extLst>
            <c:ext xmlns:c16="http://schemas.microsoft.com/office/drawing/2014/chart" uri="{C3380CC4-5D6E-409C-BE32-E72D297353CC}">
              <c16:uniqueId val="{00000004-97B9-4D8C-BE4F-3EAA66A4380D}"/>
            </c:ext>
          </c:extLst>
        </c:ser>
        <c:ser>
          <c:idx val="5"/>
          <c:order val="5"/>
          <c:tx>
            <c:strRef>
              <c:f>データシート!$A$32</c:f>
              <c:strCache>
                <c:ptCount val="1"/>
                <c:pt idx="0">
                  <c:v>土地区画整理費特別会計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0.65</c:v>
                </c:pt>
                <c:pt idx="1">
                  <c:v>#N/A</c:v>
                </c:pt>
                <c:pt idx="2">
                  <c:v>0.33</c:v>
                </c:pt>
                <c:pt idx="3">
                  <c:v>#N/A</c:v>
                </c:pt>
                <c:pt idx="4">
                  <c:v>0.21</c:v>
                </c:pt>
                <c:pt idx="5">
                  <c:v>#N/A</c:v>
                </c:pt>
                <c:pt idx="6">
                  <c:v>#N/A</c:v>
                </c:pt>
                <c:pt idx="7">
                  <c:v>0.17</c:v>
                </c:pt>
                <c:pt idx="8">
                  <c:v>#N/A</c:v>
                </c:pt>
                <c:pt idx="9">
                  <c:v>0.19</c:v>
                </c:pt>
              </c:numCache>
            </c:numRef>
          </c:val>
          <c:extLst>
            <c:ext xmlns:c16="http://schemas.microsoft.com/office/drawing/2014/chart" uri="{C3380CC4-5D6E-409C-BE32-E72D297353CC}">
              <c16:uniqueId val="{00000005-97B9-4D8C-BE4F-3EAA66A4380D}"/>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3.19</c:v>
                </c:pt>
                <c:pt idx="2">
                  <c:v>#N/A</c:v>
                </c:pt>
                <c:pt idx="3">
                  <c:v>2.68</c:v>
                </c:pt>
                <c:pt idx="4">
                  <c:v>#N/A</c:v>
                </c:pt>
                <c:pt idx="5">
                  <c:v>0.69</c:v>
                </c:pt>
                <c:pt idx="6">
                  <c:v>#N/A</c:v>
                </c:pt>
                <c:pt idx="7">
                  <c:v>0.28000000000000003</c:v>
                </c:pt>
                <c:pt idx="8">
                  <c:v>#N/A</c:v>
                </c:pt>
                <c:pt idx="9">
                  <c:v>0.2</c:v>
                </c:pt>
              </c:numCache>
            </c:numRef>
          </c:val>
          <c:extLst>
            <c:ext xmlns:c16="http://schemas.microsoft.com/office/drawing/2014/chart" uri="{C3380CC4-5D6E-409C-BE32-E72D297353CC}">
              <c16:uniqueId val="{00000006-97B9-4D8C-BE4F-3EAA66A4380D}"/>
            </c:ext>
          </c:extLst>
        </c:ser>
        <c:ser>
          <c:idx val="7"/>
          <c:order val="7"/>
          <c:tx>
            <c:strRef>
              <c:f>データシート!$A$34</c:f>
              <c:strCache>
                <c:ptCount val="1"/>
                <c:pt idx="0">
                  <c:v>介護保険費特別会計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1.29</c:v>
                </c:pt>
                <c:pt idx="2">
                  <c:v>#N/A</c:v>
                </c:pt>
                <c:pt idx="3">
                  <c:v>0.89</c:v>
                </c:pt>
                <c:pt idx="4">
                  <c:v>#N/A</c:v>
                </c:pt>
                <c:pt idx="5">
                  <c:v>1.36</c:v>
                </c:pt>
                <c:pt idx="6">
                  <c:v>#N/A</c:v>
                </c:pt>
                <c:pt idx="7">
                  <c:v>0.47</c:v>
                </c:pt>
                <c:pt idx="8">
                  <c:v>#N/A</c:v>
                </c:pt>
                <c:pt idx="9">
                  <c:v>0.66</c:v>
                </c:pt>
              </c:numCache>
            </c:numRef>
          </c:val>
          <c:extLst>
            <c:ext xmlns:c16="http://schemas.microsoft.com/office/drawing/2014/chart" uri="{C3380CC4-5D6E-409C-BE32-E72D297353CC}">
              <c16:uniqueId val="{00000007-97B9-4D8C-BE4F-3EAA66A438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2.23</c:v>
                </c:pt>
                <c:pt idx="2">
                  <c:v>#N/A</c:v>
                </c:pt>
                <c:pt idx="3">
                  <c:v>1.27</c:v>
                </c:pt>
                <c:pt idx="4">
                  <c:v>#N/A</c:v>
                </c:pt>
                <c:pt idx="5">
                  <c:v>1.28</c:v>
                </c:pt>
                <c:pt idx="6">
                  <c:v>#N/A</c:v>
                </c:pt>
                <c:pt idx="7">
                  <c:v>2.2200000000000002</c:v>
                </c:pt>
                <c:pt idx="8">
                  <c:v>#N/A</c:v>
                </c:pt>
                <c:pt idx="9">
                  <c:v>1.72</c:v>
                </c:pt>
              </c:numCache>
            </c:numRef>
          </c:val>
          <c:extLst>
            <c:ext xmlns:c16="http://schemas.microsoft.com/office/drawing/2014/chart" uri="{C3380CC4-5D6E-409C-BE32-E72D297353CC}">
              <c16:uniqueId val="{00000008-97B9-4D8C-BE4F-3EAA66A4380D}"/>
            </c:ext>
          </c:extLst>
        </c:ser>
        <c:ser>
          <c:idx val="9"/>
          <c:order val="9"/>
          <c:tx>
            <c:strRef>
              <c:f>データシート!$A$36</c:f>
              <c:strCache>
                <c:ptCount val="1"/>
                <c:pt idx="0">
                  <c:v>駐車場費特別会計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2.1</c:v>
                </c:pt>
                <c:pt idx="1">
                  <c:v>#N/A</c:v>
                </c:pt>
                <c:pt idx="2">
                  <c:v>1.85</c:v>
                </c:pt>
                <c:pt idx="3">
                  <c:v>#N/A</c:v>
                </c:pt>
                <c:pt idx="4">
                  <c:v>1.46</c:v>
                </c:pt>
                <c:pt idx="5">
                  <c:v>#N/A</c:v>
                </c:pt>
                <c:pt idx="6">
                  <c:v>1.07</c:v>
                </c:pt>
                <c:pt idx="7">
                  <c:v>#N/A</c:v>
                </c:pt>
                <c:pt idx="8">
                  <c:v>0.85</c:v>
                </c:pt>
                <c:pt idx="9">
                  <c:v>#N/A</c:v>
                </c:pt>
              </c:numCache>
            </c:numRef>
          </c:val>
          <c:extLst>
            <c:ext xmlns:c16="http://schemas.microsoft.com/office/drawing/2014/chart" uri="{C3380CC4-5D6E-409C-BE32-E72D297353CC}">
              <c16:uniqueId val="{00000009-97B9-4D8C-BE4F-3EAA66A438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1288</c:v>
                </c:pt>
                <c:pt idx="5">
                  <c:v>1271</c:v>
                </c:pt>
                <c:pt idx="8">
                  <c:v>1202</c:v>
                </c:pt>
                <c:pt idx="11">
                  <c:v>1155</c:v>
                </c:pt>
                <c:pt idx="14">
                  <c:v>1102</c:v>
                </c:pt>
              </c:numCache>
            </c:numRef>
          </c:val>
          <c:extLst>
            <c:ext xmlns:c16="http://schemas.microsoft.com/office/drawing/2014/chart" uri="{C3380CC4-5D6E-409C-BE32-E72D297353CC}">
              <c16:uniqueId val="{00000000-7587-4A2D-964B-DDA316A0ED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1-7587-4A2D-964B-DDA316A0ED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4</c:v>
                </c:pt>
                <c:pt idx="6">
                  <c:v>3</c:v>
                </c:pt>
                <c:pt idx="9">
                  <c:v>0</c:v>
                </c:pt>
                <c:pt idx="12">
                  <c:v>0</c:v>
                </c:pt>
              </c:numCache>
            </c:numRef>
          </c:val>
          <c:extLst>
            <c:ext xmlns:c16="http://schemas.microsoft.com/office/drawing/2014/chart" uri="{C3380CC4-5D6E-409C-BE32-E72D297353CC}">
              <c16:uniqueId val="{00000002-7587-4A2D-964B-DDA316A0ED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75</c:v>
                </c:pt>
                <c:pt idx="3">
                  <c:v>98</c:v>
                </c:pt>
                <c:pt idx="6">
                  <c:v>83</c:v>
                </c:pt>
                <c:pt idx="9">
                  <c:v>65</c:v>
                </c:pt>
                <c:pt idx="12">
                  <c:v>64</c:v>
                </c:pt>
              </c:numCache>
            </c:numRef>
          </c:val>
          <c:extLst>
            <c:ext xmlns:c16="http://schemas.microsoft.com/office/drawing/2014/chart" uri="{C3380CC4-5D6E-409C-BE32-E72D297353CC}">
              <c16:uniqueId val="{00000003-7587-4A2D-964B-DDA316A0ED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674</c:v>
                </c:pt>
                <c:pt idx="3">
                  <c:v>635</c:v>
                </c:pt>
                <c:pt idx="6">
                  <c:v>561</c:v>
                </c:pt>
                <c:pt idx="9">
                  <c:v>564</c:v>
                </c:pt>
                <c:pt idx="12">
                  <c:v>501</c:v>
                </c:pt>
              </c:numCache>
            </c:numRef>
          </c:val>
          <c:extLst>
            <c:ext xmlns:c16="http://schemas.microsoft.com/office/drawing/2014/chart" uri="{C3380CC4-5D6E-409C-BE32-E72D297353CC}">
              <c16:uniqueId val="{00000004-7587-4A2D-964B-DDA316A0ED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87-4A2D-964B-DDA316A0ED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87-4A2D-964B-DDA316A0ED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1441</c:v>
                </c:pt>
                <c:pt idx="3">
                  <c:v>1449</c:v>
                </c:pt>
                <c:pt idx="6">
                  <c:v>1438</c:v>
                </c:pt>
                <c:pt idx="9">
                  <c:v>1356</c:v>
                </c:pt>
                <c:pt idx="12">
                  <c:v>1280</c:v>
                </c:pt>
              </c:numCache>
            </c:numRef>
          </c:val>
          <c:extLst>
            <c:ext xmlns:c16="http://schemas.microsoft.com/office/drawing/2014/chart" uri="{C3380CC4-5D6E-409C-BE32-E72D297353CC}">
              <c16:uniqueId val="{00000007-7587-4A2D-964B-DDA316A0ED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915</c:v>
                </c:pt>
                <c:pt idx="2">
                  <c:v>#N/A</c:v>
                </c:pt>
                <c:pt idx="3">
                  <c:v>#N/A</c:v>
                </c:pt>
                <c:pt idx="4">
                  <c:v>915</c:v>
                </c:pt>
                <c:pt idx="5">
                  <c:v>#N/A</c:v>
                </c:pt>
                <c:pt idx="6">
                  <c:v>#N/A</c:v>
                </c:pt>
                <c:pt idx="7">
                  <c:v>883</c:v>
                </c:pt>
                <c:pt idx="8">
                  <c:v>#N/A</c:v>
                </c:pt>
                <c:pt idx="9">
                  <c:v>#N/A</c:v>
                </c:pt>
                <c:pt idx="10">
                  <c:v>830</c:v>
                </c:pt>
                <c:pt idx="11">
                  <c:v>#N/A</c:v>
                </c:pt>
                <c:pt idx="12">
                  <c:v>#N/A</c:v>
                </c:pt>
                <c:pt idx="13">
                  <c:v>744</c:v>
                </c:pt>
                <c:pt idx="14">
                  <c:v>#N/A</c:v>
                </c:pt>
              </c:numCache>
            </c:numRef>
          </c:val>
          <c:smooth val="0"/>
          <c:extLst>
            <c:ext xmlns:c16="http://schemas.microsoft.com/office/drawing/2014/chart" uri="{C3380CC4-5D6E-409C-BE32-E72D297353CC}">
              <c16:uniqueId val="{00000008-7587-4A2D-964B-DDA316A0ED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13035</c:v>
                </c:pt>
                <c:pt idx="5">
                  <c:v>12793</c:v>
                </c:pt>
                <c:pt idx="8">
                  <c:v>12917</c:v>
                </c:pt>
                <c:pt idx="11">
                  <c:v>12701</c:v>
                </c:pt>
                <c:pt idx="14">
                  <c:v>12965</c:v>
                </c:pt>
              </c:numCache>
            </c:numRef>
          </c:val>
          <c:extLst>
            <c:ext xmlns:c16="http://schemas.microsoft.com/office/drawing/2014/chart" uri="{C3380CC4-5D6E-409C-BE32-E72D297353CC}">
              <c16:uniqueId val="{00000000-4351-434C-9845-74394CF94F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560</c:v>
                </c:pt>
                <c:pt idx="5">
                  <c:v>459</c:v>
                </c:pt>
                <c:pt idx="8">
                  <c:v>378</c:v>
                </c:pt>
                <c:pt idx="11">
                  <c:v>307</c:v>
                </c:pt>
                <c:pt idx="14">
                  <c:v>239</c:v>
                </c:pt>
              </c:numCache>
            </c:numRef>
          </c:val>
          <c:extLst>
            <c:ext xmlns:c16="http://schemas.microsoft.com/office/drawing/2014/chart" uri="{C3380CC4-5D6E-409C-BE32-E72D297353CC}">
              <c16:uniqueId val="{00000001-4351-434C-9845-74394CF94F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4376</c:v>
                </c:pt>
                <c:pt idx="5">
                  <c:v>1066</c:v>
                </c:pt>
                <c:pt idx="8">
                  <c:v>999</c:v>
                </c:pt>
                <c:pt idx="11">
                  <c:v>1189</c:v>
                </c:pt>
                <c:pt idx="14">
                  <c:v>1246</c:v>
                </c:pt>
              </c:numCache>
            </c:numRef>
          </c:val>
          <c:extLst>
            <c:ext xmlns:c16="http://schemas.microsoft.com/office/drawing/2014/chart" uri="{C3380CC4-5D6E-409C-BE32-E72D297353CC}">
              <c16:uniqueId val="{00000002-4351-434C-9845-74394CF94F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51-434C-9845-74394CF94F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51-434C-9845-74394CF94F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1695</c:v>
                </c:pt>
                <c:pt idx="3">
                  <c:v>1666</c:v>
                </c:pt>
                <c:pt idx="6">
                  <c:v>1628</c:v>
                </c:pt>
                <c:pt idx="9">
                  <c:v>1591</c:v>
                </c:pt>
                <c:pt idx="12">
                  <c:v>1648</c:v>
                </c:pt>
              </c:numCache>
            </c:numRef>
          </c:val>
          <c:extLst>
            <c:ext xmlns:c16="http://schemas.microsoft.com/office/drawing/2014/chart" uri="{C3380CC4-5D6E-409C-BE32-E72D297353CC}">
              <c16:uniqueId val="{00000005-4351-434C-9845-74394CF94F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1765</c:v>
                </c:pt>
                <c:pt idx="3">
                  <c:v>1724</c:v>
                </c:pt>
                <c:pt idx="6">
                  <c:v>1640</c:v>
                </c:pt>
                <c:pt idx="9">
                  <c:v>1721</c:v>
                </c:pt>
                <c:pt idx="12">
                  <c:v>1758</c:v>
                </c:pt>
              </c:numCache>
            </c:numRef>
          </c:val>
          <c:extLst>
            <c:ext xmlns:c16="http://schemas.microsoft.com/office/drawing/2014/chart" uri="{C3380CC4-5D6E-409C-BE32-E72D297353CC}">
              <c16:uniqueId val="{00000006-4351-434C-9845-74394CF94F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492</c:v>
                </c:pt>
                <c:pt idx="3">
                  <c:v>405</c:v>
                </c:pt>
                <c:pt idx="6">
                  <c:v>330</c:v>
                </c:pt>
                <c:pt idx="9">
                  <c:v>275</c:v>
                </c:pt>
                <c:pt idx="12">
                  <c:v>229</c:v>
                </c:pt>
              </c:numCache>
            </c:numRef>
          </c:val>
          <c:extLst>
            <c:ext xmlns:c16="http://schemas.microsoft.com/office/drawing/2014/chart" uri="{C3380CC4-5D6E-409C-BE32-E72D297353CC}">
              <c16:uniqueId val="{00000007-4351-434C-9845-74394CF94F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7462</c:v>
                </c:pt>
                <c:pt idx="3">
                  <c:v>7350</c:v>
                </c:pt>
                <c:pt idx="6">
                  <c:v>7123</c:v>
                </c:pt>
                <c:pt idx="9">
                  <c:v>7068</c:v>
                </c:pt>
                <c:pt idx="12">
                  <c:v>7195</c:v>
                </c:pt>
              </c:numCache>
            </c:numRef>
          </c:val>
          <c:extLst>
            <c:ext xmlns:c16="http://schemas.microsoft.com/office/drawing/2014/chart" uri="{C3380CC4-5D6E-409C-BE32-E72D297353CC}">
              <c16:uniqueId val="{00000008-4351-434C-9845-74394CF94F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3</c:v>
                </c:pt>
                <c:pt idx="6">
                  <c:v>0</c:v>
                </c:pt>
                <c:pt idx="9">
                  <c:v>0</c:v>
                </c:pt>
                <c:pt idx="12">
                  <c:v>0</c:v>
                </c:pt>
              </c:numCache>
            </c:numRef>
          </c:val>
          <c:extLst>
            <c:ext xmlns:c16="http://schemas.microsoft.com/office/drawing/2014/chart" uri="{C3380CC4-5D6E-409C-BE32-E72D297353CC}">
              <c16:uniqueId val="{00000009-4351-434C-9845-74394CF94F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12503</c:v>
                </c:pt>
                <c:pt idx="3">
                  <c:v>12402</c:v>
                </c:pt>
                <c:pt idx="6">
                  <c:v>12129</c:v>
                </c:pt>
                <c:pt idx="9">
                  <c:v>12177</c:v>
                </c:pt>
                <c:pt idx="12">
                  <c:v>12338</c:v>
                </c:pt>
              </c:numCache>
            </c:numRef>
          </c:val>
          <c:extLst>
            <c:ext xmlns:c16="http://schemas.microsoft.com/office/drawing/2014/chart" uri="{C3380CC4-5D6E-409C-BE32-E72D297353CC}">
              <c16:uniqueId val="{0000000A-4351-434C-9845-74394CF94F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5952</c:v>
                </c:pt>
                <c:pt idx="2">
                  <c:v>#N/A</c:v>
                </c:pt>
                <c:pt idx="3">
                  <c:v>#N/A</c:v>
                </c:pt>
                <c:pt idx="4">
                  <c:v>9232</c:v>
                </c:pt>
                <c:pt idx="5">
                  <c:v>#N/A</c:v>
                </c:pt>
                <c:pt idx="6">
                  <c:v>#N/A</c:v>
                </c:pt>
                <c:pt idx="7">
                  <c:v>8555</c:v>
                </c:pt>
                <c:pt idx="8">
                  <c:v>#N/A</c:v>
                </c:pt>
                <c:pt idx="9">
                  <c:v>#N/A</c:v>
                </c:pt>
                <c:pt idx="10">
                  <c:v>8634</c:v>
                </c:pt>
                <c:pt idx="11">
                  <c:v>#N/A</c:v>
                </c:pt>
                <c:pt idx="12">
                  <c:v>#N/A</c:v>
                </c:pt>
                <c:pt idx="13">
                  <c:v>8718</c:v>
                </c:pt>
                <c:pt idx="14">
                  <c:v>#N/A</c:v>
                </c:pt>
              </c:numCache>
            </c:numRef>
          </c:val>
          <c:smooth val="0"/>
          <c:extLst>
            <c:ext xmlns:c16="http://schemas.microsoft.com/office/drawing/2014/chart" uri="{C3380CC4-5D6E-409C-BE32-E72D297353CC}">
              <c16:uniqueId val="{0000000B-4351-434C-9845-74394CF94F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2582</c:v>
                </c:pt>
                <c:pt idx="1">
                  <c:v>2582</c:v>
                </c:pt>
                <c:pt idx="2">
                  <c:v>2582</c:v>
                </c:pt>
              </c:numCache>
            </c:numRef>
          </c:val>
          <c:extLst>
            <c:ext xmlns:c16="http://schemas.microsoft.com/office/drawing/2014/chart" uri="{C3380CC4-5D6E-409C-BE32-E72D297353CC}">
              <c16:uniqueId val="{00000000-925D-4A1F-9702-BD8984405C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374</c:v>
                </c:pt>
                <c:pt idx="1">
                  <c:v>374</c:v>
                </c:pt>
                <c:pt idx="2">
                  <c:v>374</c:v>
                </c:pt>
              </c:numCache>
            </c:numRef>
          </c:val>
          <c:extLst>
            <c:ext xmlns:c16="http://schemas.microsoft.com/office/drawing/2014/chart" uri="{C3380CC4-5D6E-409C-BE32-E72D297353CC}">
              <c16:uniqueId val="{00000001-925D-4A1F-9702-BD8984405C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816</c:v>
                </c:pt>
                <c:pt idx="1">
                  <c:v>921</c:v>
                </c:pt>
                <c:pt idx="2">
                  <c:v>962</c:v>
                </c:pt>
              </c:numCache>
            </c:numRef>
          </c:val>
          <c:extLst>
            <c:ext xmlns:c16="http://schemas.microsoft.com/office/drawing/2014/chart" uri="{C3380CC4-5D6E-409C-BE32-E72D297353CC}">
              <c16:uniqueId val="{00000002-925D-4A1F-9702-BD8984405C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{0B15B57D-E126-4021-9C6F-F8EF19C338C0}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D8D-458D-8F6B-0AC4C1C02E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{062798E1-75F5-4703-84D9-AF8E0A5E9793}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8D-458D-8F6B-0AC4C1C02E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{482A0630-2F18-44EB-9149-E3AEC244B454}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8D-458D-8F6B-0AC4C1C02E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{0BBEB1C6-5462-48D7-ADEF-0CA72DBE4704}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8D-458D-8F6B-0AC4C1C02E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{66DD3024-7405-4BEA-BAAD-4AC2045B2019}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8D-458D-8F6B-0AC4C1C02E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{17C8981A-B32C-489B-8CDC-D304EE684A13}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D8D-458D-8F6B-0AC4C1C02E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{0164DE65-39FE-4D98-A85D-4F9CA9105CF3}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D8D-458D-8F6B-0AC4C1C02E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{52477590-C14F-49D6-AAA5-C39D71DCC72B}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D8D-458D-8F6B-0AC4C1C02E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{82F642F4-972C-4FB9-BF9D-EE16FC203AF1}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D8D-458D-8F6B-0AC4C1C02E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65.099999999999994</c:v>
                </c:pt>
                <c:pt idx="24">
                  <c:v>67</c:v>
                </c:pt>
              </c:numCache>
            </c:numRef>
          </c:xVal>
          <c:yVal>
            <c:numRef>
              <c:f>公会計指標分析・財政指標組合せ分析表!$BP$51:$DC$51</c:f>
              <c:numCache>
                <c:formatCode>#,##0.0;"▲ "#,##0.0</c:formatCode>
                <c:ptCount val="40"/>
                <c:pt idx="8">
                  <c:v>137.19999999999999</c:v>
                </c:pt>
                <c:pt idx="24">
                  <c:v>126.6</c:v>
                </c:pt>
              </c:numCache>
            </c:numRef>
          </c:yVal>
          <c:smooth val="0"/>
          <c:extLst>
            <c:ext xmlns:c16="http://schemas.microsoft.com/office/drawing/2014/chart" uri="{C3380CC4-5D6E-409C-BE32-E72D297353CC}">
              <c16:uniqueId val="{00000009-ED8D-458D-8F6B-0AC4C1C02E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{E4BA8282-062D-4141-928C-4A7D2ADAC379}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D8D-458D-8F6B-0AC4C1C02E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{1DA0F9B2-43E0-49E8-A842-D1F86B1AA879}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8D-458D-8F6B-0AC4C1C02E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{9ECB9254-696D-49DE-BC4E-2934BC76875D}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8D-458D-8F6B-0AC4C1C02E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{9748F268-6AF6-42A2-B331-0E722F471168}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8D-458D-8F6B-0AC4C1C02E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{729E523C-385C-4612-9840-741717619476}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8D-458D-8F6B-0AC4C1C02E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{49BA662D-4D29-4755-A217-F89D05CC9FDA}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D8D-458D-8F6B-0AC4C1C02E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{445124E9-C1AE-44A7-9FEC-F04101524427}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D8D-458D-8F6B-0AC4C1C02E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{1DCB9CEC-4EE4-410D-AF00-EC60E1145F97}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D8D-458D-8F6B-0AC4C1C02E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{5A200356-77E7-4879-98C3-A48D0C3A9D66}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D8D-458D-8F6B-0AC4C1C02E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24">
                  <c:v>61.3</c:v>
                </c:pt>
              </c:numCache>
            </c:numRef>
          </c:xVal>
          <c:yVal>
            <c:numRef>
              <c:f>公会計指標分析・財政指標組合せ分析表!$BP$55:$DC$55</c:f>
              <c:numCache>
                <c:formatCode>#,##0.0;"▲ "#,##0.0</c:formatCode>
                <c:ptCount val="40"/>
                <c:pt idx="8">
                  <c:v>37.700000000000003</c:v>
                </c:pt>
                <c:pt idx="24">
                  <c:v>38.700000000000003</c:v>
                </c:pt>
              </c:numCache>
            </c:numRef>
          </c:yVal>
          <c:smooth val="0"/>
          <c:extLst>
            <c:ext xmlns:c16="http://schemas.microsoft.com/office/drawing/2014/chart" uri="{C3380CC4-5D6E-409C-BE32-E72D297353CC}">
              <c16:uniqueId val="{00000013-ED8D-458D-8F6B-0AC4C1C02EC5}"/>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{0721C81E-CF3A-40B9-83EC-C5E2A10112C8}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174-4F9A-9995-34B8E7D713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{FD140A56-1F93-4B1C-B404-EC99AEE1B48F}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74-4F9A-9995-34B8E7D713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{C8323AD0-D8EF-4CF2-8B09-4364C30BEB0F}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74-4F9A-9995-34B8E7D713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{AC9E9179-5D0E-426B-8594-AF26E29B0AD1}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74-4F9A-9995-34B8E7D713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{B65FC6E8-8C7C-4694-A1FF-A376498113B5}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74-4F9A-9995-34B8E7D7136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{E5193002-B373-4CBB-AC45-2211EDD953D4}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174-4F9A-9995-34B8E7D7136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{554B4597-4653-4464-B7FB-FEC3056B3C98}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174-4F9A-9995-34B8E7D7136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{A0FB6D3D-040C-41EC-B602-AA1BD098F1EB}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174-4F9A-9995-34B8E7D7136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{4298FE6C-2721-42D6-9683-52449D3940E8}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174-4F9A-9995-34B8E7D713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13.4</c:v>
                </c:pt>
                <c:pt idx="16">
                  <c:v>13.4</c:v>
                </c:pt>
                <c:pt idx="24">
                  <c:v>12.9</c:v>
                </c:pt>
                <c:pt idx="32">
                  <c:v>11.8</c:v>
                </c:pt>
              </c:numCache>
            </c:numRef>
          </c:xVal>
          <c:yVal>
            <c:numRef>
              <c:f>公会計指標分析・財政指標組合せ分析表!$BP$73:$DC$73</c:f>
              <c:numCache>
                <c:formatCode>#,##0.0;"▲ "#,##0.0</c:formatCode>
                <c:ptCount val="40"/>
                <c:pt idx="0">
                  <c:v>88.9</c:v>
                </c:pt>
                <c:pt idx="8">
                  <c:v>137.19999999999999</c:v>
                </c:pt>
                <c:pt idx="16">
                  <c:v>125.2</c:v>
                </c:pt>
                <c:pt idx="24">
                  <c:v>126.6</c:v>
                </c:pt>
                <c:pt idx="32">
                  <c:v>123.3</c:v>
                </c:pt>
              </c:numCache>
            </c:numRef>
          </c:yVal>
          <c:smooth val="0"/>
          <c:extLst>
            <c:ext xmlns:c16="http://schemas.microsoft.com/office/drawing/2014/chart" uri="{C3380CC4-5D6E-409C-BE32-E72D297353CC}">
              <c16:uniqueId val="{00000009-F174-4F9A-9995-34B8E7D713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{A37E166F-78C0-47C4-A00E-74D78B7CB1DF}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174-4F9A-9995-34B8E7D713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{1EC51605-0FC1-4777-9C06-73AAFBC31DB8}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74-4F9A-9995-34B8E7D713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{F6665C06-5517-42F2-A415-A4DB2F698852}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74-4F9A-9995-34B8E7D713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{2826EDB3-0C78-44C1-A89A-AC0668480E6F}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74-4F9A-9995-34B8E7D713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{CD16B3CB-7675-445B-8BF3-6768197F2CD4}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74-4F9A-9995-34B8E7D71365}"/>
                </c:ext>
              </c:extLst>
            </c:dLbl>
            <c:dLbl>
              <c:idx val="8"/>
              <c:layout>
                <c:manualLayout>
                  <c:x val="-3.8033698733677027E-2"/>
                  <c:y val="-7.874011837740350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{11DB6F2B-17F0-4FC9-BEAA-9004C2C919A8}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174-4F9A-9995-34B8E7D71365}"/>
                </c:ext>
              </c:extLst>
            </c:dLbl>
            <c:dLbl>
              <c:idx val="16"/>
              <c:layout>
                <c:manualLayout>
                  <c:x val="-2.2066674362932942E-2"/>
                  <c:y val="-5.75204447954561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{08E70675-DDE8-4063-8444-7A744F76FEFB}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174-4F9A-9995-34B8E7D71365}"/>
                </c:ext>
              </c:extLst>
            </c:dLbl>
            <c:dLbl>
              <c:idx val="24"/>
              <c:layout>
                <c:manualLayout>
                  <c:x val="-3.4865881073158182E-2"/>
                  <c:y val="-4.609317579818442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{F519833A-5865-4FDB-B84A-1BBE487E759C}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174-4F9A-9995-34B8E7D71365}"/>
                </c:ext>
              </c:extLst>
            </c:dLbl>
            <c:dLbl>
              <c:idx val="32"/>
              <c:layout>
                <c:manualLayout>
                  <c:x val="-3.1570342725075584E-2"/>
                  <c:y val="-6.731284938013175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{12B49DF9-D9F7-4400-8D8C-BF663E52C6C9}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174-4F9A-9995-34B8E7D713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F174-4F9A-9995-34B8E7D71365}"/>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元利償還金については、公債費の適正管理に努めており、平成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年度をピークに年々減少してきており、令和２年度の償還額は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億円を切った。</a:t>
          </a:r>
        </a:p>
        <a:p>
          <a:r>
            <a:rPr kumimoji="1" lang="ja-JP" altLang="en-US" sz="1400">
              <a:latin typeface="ＭＳ ゴシック" pitchFamily="49" charset="-128"/>
              <a:ea typeface="ＭＳ ゴシック" pitchFamily="49" charset="-128"/>
            </a:rPr>
            <a:t>　公営企業債の元利償還金に対する繰入金も普通会計同様に公債費の適正管理に努め、改善傾向にある。</a:t>
          </a:r>
        </a:p>
        <a:p>
          <a:r>
            <a:rPr kumimoji="1" lang="ja-JP" altLang="en-US" sz="1400">
              <a:latin typeface="ＭＳ ゴシック" pitchFamily="49" charset="-128"/>
              <a:ea typeface="ＭＳ ゴシック" pitchFamily="49" charset="-128"/>
            </a:rPr>
            <a:t>　今後も引き続き、公債費の適正管理に努めることにより、実質公債費比率の構造（分子）は、徐々に改善していくものと見込んでいる。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引き続き市債発行の抑制や事業実施の適正化を図り、将来的に老朽化した施設を更新する場合等に備えた基金残高の維持に努める。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年度より本格的に行財政改革に取り組んだことにより、市債残高の大幅な縮減など、将来負担額は毎年減少している。</a:t>
          </a:r>
        </a:p>
        <a:p>
          <a:r>
            <a:rPr kumimoji="1" lang="ja-JP" altLang="en-US" sz="1400">
              <a:latin typeface="ＭＳ ゴシック" pitchFamily="49" charset="-128"/>
              <a:ea typeface="ＭＳ ゴシック" pitchFamily="49" charset="-128"/>
            </a:rPr>
            <a:t>　今後も老朽化した施設の改築・改修等を予定しているが、有利な財源の確保等により、将来負担額を抑制していく。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鳥取県境港市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水木しげる基金等のその他特定目的基金の増加により、基金全体で増となっている。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令和２年度は、財政調整基金及び減債基金の増減はなし。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魚と鬼太郎のまち境港ふるさと基金については特定目基金であるため、目的に応じて全額取り崩す予定。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引き続き市債発行の抑制や事業実施の適正化を図り、将来的に老朽化した施設を更新する場合等に備えた財政調整基金残高の維持に努める。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基金積み立ての財源となる寄附目的に沿った事業の財源に充当する。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魚と鬼太郎のまち境港ふるさと基金：ふるさと境港の発展とまちづくりを応援したいと思う個人又は団体から広く寄附金を募り、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これらを財源として事　業を実施することにより、ふるさと境港のまちづくりに資する。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水木しげる基金：水木しげる関連事業の促進及び振興を図る。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原子力防災対策基金：境港市における島根原子力発電所に係る原子力防災対策の円滑な実施を図る。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寄附金の増加に伴う水木しげる基金等の増。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目的に応じた事業の実施に合わせて取り崩す方針。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類似団体内平均値に比べ、有形固定資産償却率が高くなっており、本市の有する有形固定資産が年数の経過したものが多く、全体として減価償却が進んでいることによるものである。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今後も計画的な改修、更新などにより、施設の長寿命化を図っていく。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なお、未整備となっている令和２年度の固定資産台帳について、早急に作成する予定である。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78740</xdr:rowOff>
    </xdr:from>
    <xdr:to>
      <xdr:col>11</xdr:col>
      <xdr:colOff>187325</xdr:colOff>
      <xdr:row>32</xdr:row>
      <xdr:rowOff>8890</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247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60130</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85" name="n_3aveValue有形固定資産減価償却率">
          <a:extLst>
            <a:ext uri="{FF2B5EF4-FFF2-40B4-BE49-F238E27FC236}">
              <a16:creationId xmlns:a16="http://schemas.microsoft.com/office/drawing/2014/main" id="{00000000-0008-0000-0D00-000055000000}"/>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86" name="n_4aveValue有形固定資産減価償却率">
          <a:extLst>
            <a:ext uri="{FF2B5EF4-FFF2-40B4-BE49-F238E27FC236}">
              <a16:creationId xmlns:a16="http://schemas.microsoft.com/office/drawing/2014/main" id="{00000000-0008-0000-0D00-000056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87" name="n_1mainValue有形固定資産減価償却率">
          <a:extLst>
            <a:ext uri="{FF2B5EF4-FFF2-40B4-BE49-F238E27FC236}">
              <a16:creationId xmlns:a16="http://schemas.microsoft.com/office/drawing/2014/main" id="{00000000-0008-0000-0D00-000057000000}"/>
            </a:ext>
          </a:extLst>
        </xdr:cNvPr>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xdr:rowOff>
    </xdr:from>
    <xdr:ext cx="405111" cy="259045"/>
    <xdr:sp macro="" textlink="">
      <xdr:nvSpPr>
        <xdr:cNvPr id="88" name="n_3mainValue有形固定資産減価償却率">
          <a:extLst>
            <a:ext uri="{FF2B5EF4-FFF2-40B4-BE49-F238E27FC236}">
              <a16:creationId xmlns:a16="http://schemas.microsoft.com/office/drawing/2014/main" id="{00000000-0008-0000-0D00-000058000000}"/>
            </a:ext>
          </a:extLst>
        </xdr:cNvPr>
        <xdr:cNvSpPr txBox="1"/>
      </xdr:nvSpPr>
      <xdr:spPr>
        <a:xfrm>
          <a:off x="2324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債務償還比率は類似団体内平均を</a:t>
          </a:r>
          <a:r>
            <a:rPr kumimoji="1" lang="en-US" altLang="ja-JP" sz="1100">
              <a:latin typeface="ＭＳ Ｐゴシック" panose="020B0600070205080204" pitchFamily="50" charset="-128"/>
              <a:ea typeface="ＭＳ Ｐゴシック" panose="020B0600070205080204" pitchFamily="50" charset="-128"/>
            </a:rPr>
            <a:t>228.1</a:t>
          </a:r>
          <a:r>
            <a:rPr kumimoji="1" lang="ja-JP" altLang="en-US" sz="1100">
              <a:latin typeface="ＭＳ Ｐゴシック" panose="020B0600070205080204" pitchFamily="50" charset="-128"/>
              <a:ea typeface="ＭＳ Ｐゴシック" panose="020B0600070205080204" pitchFamily="50" charset="-128"/>
            </a:rPr>
            <a:t>％上回っている。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これは、市民交流センター建設に伴う市債借入などによる将来負担額の増加が主な要因となっている。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また、基金貸付を行うことで充当可能財源が低くなる要因となっている、土地開発公社の負債解消を行っていく。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市債発行と償還のバランスや基金残高の維持により、将来負担額の管理に努め、規律ある財政の健全性を維持する。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70845</xdr:rowOff>
    </xdr:from>
    <xdr:to>
      <xdr:col>76</xdr:col>
      <xdr:colOff>73025</xdr:colOff>
      <xdr:row>34</xdr:row>
      <xdr:rowOff>995</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65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157222</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64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4276</xdr:rowOff>
    </xdr:from>
    <xdr:to>
      <xdr:col>72</xdr:col>
      <xdr:colOff>123825</xdr:colOff>
      <xdr:row>33</xdr:row>
      <xdr:rowOff>105876</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64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55076</xdr:rowOff>
    </xdr:from>
    <xdr:to>
      <xdr:col>76</xdr:col>
      <xdr:colOff>22225</xdr:colOff>
      <xdr:row>33</xdr:row>
      <xdr:rowOff>121645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084300" y="6484451"/>
          <a:ext cx="7112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12202</xdr:rowOff>
    </xdr:from>
    <xdr:to>
      <xdr:col>68</xdr:col>
      <xdr:colOff>123825</xdr:colOff>
      <xdr:row>34</xdr:row>
      <xdr:rowOff>113802</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3271500" y="66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55076</xdr:rowOff>
    </xdr:from>
    <xdr:to>
      <xdr:col>72</xdr:col>
      <xdr:colOff>73025</xdr:colOff>
      <xdr:row>34</xdr:row>
      <xdr:rowOff>63002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3322300" y="6484451"/>
          <a:ext cx="762000" cy="1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24966</xdr:rowOff>
    </xdr:from>
    <xdr:to>
      <xdr:col>64</xdr:col>
      <xdr:colOff>123825</xdr:colOff>
      <xdr:row>33</xdr:row>
      <xdr:rowOff>126566</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2509500" y="64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75766</xdr:rowOff>
    </xdr:from>
    <xdr:to>
      <xdr:col>68</xdr:col>
      <xdr:colOff>73025</xdr:colOff>
      <xdr:row>34</xdr:row>
      <xdr:rowOff>63002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2560300" y="6505141"/>
          <a:ext cx="7620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6784</xdr:rowOff>
    </xdr:from>
    <xdr:to>
      <xdr:col>60</xdr:col>
      <xdr:colOff>123825</xdr:colOff>
      <xdr:row>32</xdr:row>
      <xdr:rowOff>108384</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1747500" y="62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57584</xdr:rowOff>
    </xdr:from>
    <xdr:to>
      <xdr:col>64</xdr:col>
      <xdr:colOff>73025</xdr:colOff>
      <xdr:row>33</xdr:row>
      <xdr:rowOff>75766</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1798300" y="6315509"/>
          <a:ext cx="762000" cy="18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44" name="n_1aveValue債務償還比率">
          <a:extLst>
            <a:ext uri="{FF2B5EF4-FFF2-40B4-BE49-F238E27FC236}">
              <a16:creationId xmlns:a16="http://schemas.microsoft.com/office/drawing/2014/main" id="{00000000-0008-0000-0D00-000090000000}"/>
            </a:ext>
          </a:extLst>
        </xdr:cNvPr>
        <xdr:cNvSpPr txBox="1"/>
      </xdr:nvSpPr>
      <xdr:spPr>
        <a:xfrm>
          <a:off x="138367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45" name="n_2aveValue債務償還比率">
          <a:extLst>
            <a:ext uri="{FF2B5EF4-FFF2-40B4-BE49-F238E27FC236}">
              <a16:creationId xmlns:a16="http://schemas.microsoft.com/office/drawing/2014/main" id="{00000000-0008-0000-0D00-000091000000}"/>
            </a:ext>
          </a:extLst>
        </xdr:cNvPr>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46" name="n_3aveValue債務償還比率">
          <a:extLst>
            <a:ext uri="{FF2B5EF4-FFF2-40B4-BE49-F238E27FC236}">
              <a16:creationId xmlns:a16="http://schemas.microsoft.com/office/drawing/2014/main" id="{00000000-0008-0000-0D00-000092000000}"/>
            </a:ext>
          </a:extLst>
        </xdr:cNvPr>
        <xdr:cNvSpPr txBox="1"/>
      </xdr:nvSpPr>
      <xdr:spPr>
        <a:xfrm>
          <a:off x="12325427" y="58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47" name="n_4aveValue債務償還比率">
          <a:extLst>
            <a:ext uri="{FF2B5EF4-FFF2-40B4-BE49-F238E27FC236}">
              <a16:creationId xmlns:a16="http://schemas.microsoft.com/office/drawing/2014/main" id="{00000000-0008-0000-0D00-000093000000}"/>
            </a:ext>
          </a:extLst>
        </xdr:cNvPr>
        <xdr:cNvSpPr txBox="1"/>
      </xdr:nvSpPr>
      <xdr:spPr>
        <a:xfrm>
          <a:off x="11563427" y="58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97003</xdr:rowOff>
    </xdr:from>
    <xdr:ext cx="469744" cy="259045"/>
    <xdr:sp macro="" textlink="">
      <xdr:nvSpPr>
        <xdr:cNvPr id="148" name="n_1mainValue債務償還比率">
          <a:extLst>
            <a:ext uri="{FF2B5EF4-FFF2-40B4-BE49-F238E27FC236}">
              <a16:creationId xmlns:a16="http://schemas.microsoft.com/office/drawing/2014/main" id="{00000000-0008-0000-0D00-000094000000}"/>
            </a:ext>
          </a:extLst>
        </xdr:cNvPr>
        <xdr:cNvSpPr txBox="1"/>
      </xdr:nvSpPr>
      <xdr:spPr>
        <a:xfrm>
          <a:off x="13836727" y="65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104929</xdr:rowOff>
    </xdr:from>
    <xdr:ext cx="469744" cy="259045"/>
    <xdr:sp macro="" textlink="">
      <xdr:nvSpPr>
        <xdr:cNvPr id="149" name="n_2mainValue債務償還比率">
          <a:extLst>
            <a:ext uri="{FF2B5EF4-FFF2-40B4-BE49-F238E27FC236}">
              <a16:creationId xmlns:a16="http://schemas.microsoft.com/office/drawing/2014/main" id="{00000000-0008-0000-0D00-000095000000}"/>
            </a:ext>
          </a:extLst>
        </xdr:cNvPr>
        <xdr:cNvSpPr txBox="1"/>
      </xdr:nvSpPr>
      <xdr:spPr>
        <a:xfrm>
          <a:off x="13087427" y="670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117693</xdr:rowOff>
    </xdr:from>
    <xdr:ext cx="469744" cy="259045"/>
    <xdr:sp macro="" textlink="">
      <xdr:nvSpPr>
        <xdr:cNvPr id="150" name="n_3mainValue債務償還比率">
          <a:extLst>
            <a:ext uri="{FF2B5EF4-FFF2-40B4-BE49-F238E27FC236}">
              <a16:creationId xmlns:a16="http://schemas.microsoft.com/office/drawing/2014/main" id="{00000000-0008-0000-0D00-000096000000}"/>
            </a:ext>
          </a:extLst>
        </xdr:cNvPr>
        <xdr:cNvSpPr txBox="1"/>
      </xdr:nvSpPr>
      <xdr:spPr>
        <a:xfrm>
          <a:off x="12325427" y="654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99511</xdr:rowOff>
    </xdr:from>
    <xdr:ext cx="469744" cy="259045"/>
    <xdr:sp macro="" textlink="">
      <xdr:nvSpPr>
        <xdr:cNvPr id="151" name="n_4mainValue債務償還比率">
          <a:extLst>
            <a:ext uri="{FF2B5EF4-FFF2-40B4-BE49-F238E27FC236}">
              <a16:creationId xmlns:a16="http://schemas.microsoft.com/office/drawing/2014/main" id="{00000000-0008-0000-0D00-000097000000}"/>
            </a:ext>
          </a:extLst>
        </xdr:cNvPr>
        <xdr:cNvSpPr txBox="1"/>
      </xdr:nvSpPr>
      <xdr:spPr>
        <a:xfrm>
          <a:off x="11563427" y="635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196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6367</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E00-00004D00000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78" name="n_4aveValue【道路】&#10;有形固定資産減価償却率">
          <a:extLst>
            <a:ext uri="{FF2B5EF4-FFF2-40B4-BE49-F238E27FC236}">
              <a16:creationId xmlns:a16="http://schemas.microsoft.com/office/drawing/2014/main" id="{00000000-0008-0000-0E00-00004E000000}"/>
            </a:ext>
          </a:extLst>
        </xdr:cNvPr>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79" name="n_1mainValue【道路】&#10;有形固定資産減価償却率">
          <a:extLst>
            <a:ext uri="{FF2B5EF4-FFF2-40B4-BE49-F238E27FC236}">
              <a16:creationId xmlns:a16="http://schemas.microsoft.com/office/drawing/2014/main" id="{00000000-0008-0000-0E00-00004F000000}"/>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0" name="n_3mainValue【道路】&#10;有形固定資産減価償却率">
          <a:extLst>
            <a:ext uri="{FF2B5EF4-FFF2-40B4-BE49-F238E27FC236}">
              <a16:creationId xmlns:a16="http://schemas.microsoft.com/office/drawing/2014/main" id="{00000000-0008-0000-0E00-000050000000}"/>
            </a:ext>
          </a:extLst>
        </xdr:cNvPr>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E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03" name="【道路】&#10;一人当たり延長最小値テキスト">
          <a:extLst>
            <a:ext uri="{FF2B5EF4-FFF2-40B4-BE49-F238E27FC236}">
              <a16:creationId xmlns:a16="http://schemas.microsoft.com/office/drawing/2014/main" id="{00000000-0008-0000-0E00-000067000000}"/>
            </a:ext>
          </a:extLst>
        </xdr:cNvPr>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05" name="【道路】&#10;一人当たり延長最大値テキスト">
          <a:extLst>
            <a:ext uri="{FF2B5EF4-FFF2-40B4-BE49-F238E27FC236}">
              <a16:creationId xmlns:a16="http://schemas.microsoft.com/office/drawing/2014/main" id="{00000000-0008-0000-0E00-000069000000}"/>
            </a:ext>
          </a:extLst>
        </xdr:cNvPr>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33134</xdr:rowOff>
    </xdr:from>
    <xdr:ext cx="534377" cy="259045"/>
    <xdr:sp macro="" textlink="">
      <xdr:nvSpPr>
        <xdr:cNvPr id="107" name="【道路】&#10;一人当たり延長平均値テキスト">
          <a:extLst>
            <a:ext uri="{FF2B5EF4-FFF2-40B4-BE49-F238E27FC236}">
              <a16:creationId xmlns:a16="http://schemas.microsoft.com/office/drawing/2014/main" id="{00000000-0008-0000-0E00-00006B000000}"/>
            </a:ext>
          </a:extLst>
        </xdr:cNvPr>
        <xdr:cNvSpPr txBox="1"/>
      </xdr:nvSpPr>
      <xdr:spPr>
        <a:xfrm>
          <a:off x="10515600" y="671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108907</xdr:rowOff>
    </xdr:from>
    <xdr:to>
      <xdr:col>50</xdr:col>
      <xdr:colOff>165100</xdr:colOff>
      <xdr:row>41</xdr:row>
      <xdr:rowOff>39057</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9588500" y="69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40191</xdr:rowOff>
    </xdr:from>
    <xdr:to>
      <xdr:col>41</xdr:col>
      <xdr:colOff>101600</xdr:colOff>
      <xdr:row>40</xdr:row>
      <xdr:rowOff>141791</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7810500" y="68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27284</xdr:rowOff>
    </xdr:from>
    <xdr:ext cx="534377" cy="259045"/>
    <xdr:sp macro="" textlink="">
      <xdr:nvSpPr>
        <xdr:cNvPr id="120" name="n_1aveValue【道路】&#10;一人当たり延長">
          <a:extLst>
            <a:ext uri="{FF2B5EF4-FFF2-40B4-BE49-F238E27FC236}">
              <a16:creationId xmlns:a16="http://schemas.microsoft.com/office/drawing/2014/main" id="{00000000-0008-0000-0E00-000078000000}"/>
            </a:ext>
          </a:extLst>
        </xdr:cNvPr>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21" name="n_2aveValue【道路】&#10;一人当たり延長">
          <a:extLst>
            <a:ext uri="{FF2B5EF4-FFF2-40B4-BE49-F238E27FC236}">
              <a16:creationId xmlns:a16="http://schemas.microsoft.com/office/drawing/2014/main" id="{00000000-0008-0000-0E00-000079000000}"/>
            </a:ext>
          </a:extLst>
        </xdr:cNvPr>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22" name="n_3aveValue【道路】&#10;一人当たり延長">
          <a:extLst>
            <a:ext uri="{FF2B5EF4-FFF2-40B4-BE49-F238E27FC236}">
              <a16:creationId xmlns:a16="http://schemas.microsoft.com/office/drawing/2014/main" id="{00000000-0008-0000-0E00-00007A000000}"/>
            </a:ext>
          </a:extLst>
        </xdr:cNvPr>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23" name="n_4aveValue【道路】&#10;一人当たり延長">
          <a:extLst>
            <a:ext uri="{FF2B5EF4-FFF2-40B4-BE49-F238E27FC236}">
              <a16:creationId xmlns:a16="http://schemas.microsoft.com/office/drawing/2014/main" id="{00000000-0008-0000-0E00-00007B000000}"/>
            </a:ext>
          </a:extLst>
        </xdr:cNvPr>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30184</xdr:rowOff>
    </xdr:from>
    <xdr:ext cx="469744" cy="259045"/>
    <xdr:sp macro="" textlink="">
      <xdr:nvSpPr>
        <xdr:cNvPr id="124" name="n_1mainValue【道路】&#10;一人当たり延長">
          <a:extLst>
            <a:ext uri="{FF2B5EF4-FFF2-40B4-BE49-F238E27FC236}">
              <a16:creationId xmlns:a16="http://schemas.microsoft.com/office/drawing/2014/main" id="{00000000-0008-0000-0E00-00007C000000}"/>
            </a:ext>
          </a:extLst>
        </xdr:cNvPr>
        <xdr:cNvSpPr txBox="1"/>
      </xdr:nvSpPr>
      <xdr:spPr>
        <a:xfrm>
          <a:off x="9391727" y="705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132918</xdr:rowOff>
    </xdr:from>
    <xdr:ext cx="469744" cy="259045"/>
    <xdr:sp macro="" textlink="">
      <xdr:nvSpPr>
        <xdr:cNvPr id="125" name="n_3mainValue【道路】&#10;一人当たり延長">
          <a:extLst>
            <a:ext uri="{FF2B5EF4-FFF2-40B4-BE49-F238E27FC236}">
              <a16:creationId xmlns:a16="http://schemas.microsoft.com/office/drawing/2014/main" id="{00000000-0008-0000-0E00-00007D000000}"/>
            </a:ext>
          </a:extLst>
        </xdr:cNvPr>
        <xdr:cNvSpPr txBox="1"/>
      </xdr:nvSpPr>
      <xdr:spPr>
        <a:xfrm>
          <a:off x="7626427" y="69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68" name="楕円 167">
          <a:extLst>
            <a:ext uri="{FF2B5EF4-FFF2-40B4-BE49-F238E27FC236}">
              <a16:creationId xmlns:a16="http://schemas.microsoft.com/office/drawing/2014/main" id="{00000000-0008-0000-0E00-0000A8000000}"/>
            </a:ext>
          </a:extLst>
        </xdr:cNvPr>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52631</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00000000-0008-0000-0E00-0000A9000000}"/>
            </a:ext>
          </a:extLst>
        </xdr:cNvPr>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00000000-0008-0000-0E00-0000AA000000}"/>
            </a:ext>
          </a:extLst>
        </xdr:cNvPr>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71" name="n_3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172" name="n_4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74" name="n_3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E00-0000C7000000}"/>
            </a:ext>
          </a:extLst>
        </xdr:cNvPr>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E00-0000C9000000}"/>
            </a:ext>
          </a:extLst>
        </xdr:cNvPr>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E00-0000CB000000}"/>
            </a:ext>
          </a:extLst>
        </xdr:cNvPr>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14444</xdr:rowOff>
    </xdr:from>
    <xdr:to>
      <xdr:col>50</xdr:col>
      <xdr:colOff>165100</xdr:colOff>
      <xdr:row>63</xdr:row>
      <xdr:rowOff>116044</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9588500" y="108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17304</xdr:rowOff>
    </xdr:from>
    <xdr:to>
      <xdr:col>41</xdr:col>
      <xdr:colOff>101600</xdr:colOff>
      <xdr:row>63</xdr:row>
      <xdr:rowOff>118904</xdr:rowOff>
    </xdr:to>
    <xdr:sp macro="" textlink="">
      <xdr:nvSpPr>
        <xdr:cNvPr id="215" name="楕円 214">
          <a:extLst>
            <a:ext uri="{FF2B5EF4-FFF2-40B4-BE49-F238E27FC236}">
              <a16:creationId xmlns:a16="http://schemas.microsoft.com/office/drawing/2014/main" id="{00000000-0008-0000-0E00-0000D7000000}"/>
            </a:ext>
          </a:extLst>
        </xdr:cNvPr>
        <xdr:cNvSpPr/>
      </xdr:nvSpPr>
      <xdr:spPr>
        <a:xfrm>
          <a:off x="7810500" y="108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130783</xdr:rowOff>
    </xdr:from>
    <xdr:ext cx="599010" cy="259045"/>
    <xdr:sp macro="" textlink="">
      <xdr:nvSpPr>
        <xdr:cNvPr id="216" name="n_1aveValue【橋りょう・トンネル】&#10;一人当たり有形固定資産（償却資産）額">
          <a:extLst>
            <a:ext uri="{FF2B5EF4-FFF2-40B4-BE49-F238E27FC236}">
              <a16:creationId xmlns:a16="http://schemas.microsoft.com/office/drawing/2014/main" id="{00000000-0008-0000-0E00-0000D8000000}"/>
            </a:ext>
          </a:extLst>
        </xdr:cNvPr>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17" name="n_2aveValue【橋りょう・トンネル】&#10;一人当たり有形固定資産（償却資産）額">
          <a:extLst>
            <a:ext uri="{FF2B5EF4-FFF2-40B4-BE49-F238E27FC236}">
              <a16:creationId xmlns:a16="http://schemas.microsoft.com/office/drawing/2014/main" id="{00000000-0008-0000-0E00-0000D9000000}"/>
            </a:ext>
          </a:extLst>
        </xdr:cNvPr>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18" name="n_3aveValue【橋りょう・トンネル】&#10;一人当たり有形固定資産（償却資産）額">
          <a:extLst>
            <a:ext uri="{FF2B5EF4-FFF2-40B4-BE49-F238E27FC236}">
              <a16:creationId xmlns:a16="http://schemas.microsoft.com/office/drawing/2014/main" id="{00000000-0008-0000-0E00-0000DA000000}"/>
            </a:ext>
          </a:extLst>
        </xdr:cNvPr>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19" name="n_4aveValue【橋りょう・トンネル】&#10;一人当たり有形固定資産（償却資産）額">
          <a:extLst>
            <a:ext uri="{FF2B5EF4-FFF2-40B4-BE49-F238E27FC236}">
              <a16:creationId xmlns:a16="http://schemas.microsoft.com/office/drawing/2014/main" id="{00000000-0008-0000-0E00-0000DB000000}"/>
            </a:ext>
          </a:extLst>
        </xdr:cNvPr>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107171</xdr:rowOff>
    </xdr:from>
    <xdr:ext cx="534377" cy="259045"/>
    <xdr:sp macro="" textlink="">
      <xdr:nvSpPr>
        <xdr:cNvPr id="220" name="n_1main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359411" y="1090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110031</xdr:rowOff>
    </xdr:from>
    <xdr:ext cx="534377" cy="259045"/>
    <xdr:sp macro="" textlink="">
      <xdr:nvSpPr>
        <xdr:cNvPr id="221" name="n_3main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7594111" y="109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00000000-0008-0000-0E00-0000F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00000000-0008-0000-0E00-0000F7000000}"/>
            </a:ext>
          </a:extLst>
        </xdr:cNvPr>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00000000-0008-0000-0E00-0000F9000000}"/>
            </a:ext>
          </a:extLst>
        </xdr:cNvPr>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00000000-0008-0000-0E00-0000FB000000}"/>
            </a:ext>
          </a:extLst>
        </xdr:cNvPr>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52" name="フローチャート: 判断 251">
          <a:extLst>
            <a:ext uri="{FF2B5EF4-FFF2-40B4-BE49-F238E27FC236}">
              <a16:creationId xmlns:a16="http://schemas.microsoft.com/office/drawing/2014/main" id="{00000000-0008-0000-0E00-0000FC000000}"/>
            </a:ext>
          </a:extLst>
        </xdr:cNvPr>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12082</xdr:rowOff>
    </xdr:from>
    <xdr:ext cx="405111" cy="259045"/>
    <xdr:sp macro="" textlink="">
      <xdr:nvSpPr>
        <xdr:cNvPr id="264" name="n_1aveValue【公営住宅】&#10;有形固定資産減価償却率">
          <a:extLst>
            <a:ext uri="{FF2B5EF4-FFF2-40B4-BE49-F238E27FC236}">
              <a16:creationId xmlns:a16="http://schemas.microsoft.com/office/drawing/2014/main" id="{00000000-0008-0000-0E00-000008010000}"/>
            </a:ext>
          </a:extLst>
        </xdr:cNvPr>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265" name="n_2aveValue【公営住宅】&#10;有形固定資産減価償却率">
          <a:extLst>
            <a:ext uri="{FF2B5EF4-FFF2-40B4-BE49-F238E27FC236}">
              <a16:creationId xmlns:a16="http://schemas.microsoft.com/office/drawing/2014/main" id="{00000000-0008-0000-0E00-000009010000}"/>
            </a:ext>
          </a:extLst>
        </xdr:cNvPr>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266" name="n_3aveValue【公営住宅】&#10;有形固定資産減価償却率">
          <a:extLst>
            <a:ext uri="{FF2B5EF4-FFF2-40B4-BE49-F238E27FC236}">
              <a16:creationId xmlns:a16="http://schemas.microsoft.com/office/drawing/2014/main" id="{00000000-0008-0000-0E00-00000A010000}"/>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267" name="n_4aveValue【公営住宅】&#10;有形固定資産減価償却率">
          <a:extLst>
            <a:ext uri="{FF2B5EF4-FFF2-40B4-BE49-F238E27FC236}">
              <a16:creationId xmlns:a16="http://schemas.microsoft.com/office/drawing/2014/main" id="{00000000-0008-0000-0E00-00000B010000}"/>
            </a:ext>
          </a:extLst>
        </xdr:cNvPr>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268" name="n_1mainValue【公営住宅】&#10;有形固定資産減価償却率">
          <a:extLst>
            <a:ext uri="{FF2B5EF4-FFF2-40B4-BE49-F238E27FC236}">
              <a16:creationId xmlns:a16="http://schemas.microsoft.com/office/drawing/2014/main" id="{00000000-0008-0000-0E00-00000C010000}"/>
            </a:ext>
          </a:extLst>
        </xdr:cNvPr>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69" name="n_3mainValue【公営住宅】&#10;有形固定資産減価償却率">
          <a:extLst>
            <a:ext uri="{FF2B5EF4-FFF2-40B4-BE49-F238E27FC236}">
              <a16:creationId xmlns:a16="http://schemas.microsoft.com/office/drawing/2014/main" id="{00000000-0008-0000-0E00-00000D010000}"/>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E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E00-000028010000}"/>
            </a:ext>
          </a:extLst>
        </xdr:cNvPr>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298" name="【公営住宅】&#10;一人当たり面積最大値テキスト">
          <a:extLst>
            <a:ext uri="{FF2B5EF4-FFF2-40B4-BE49-F238E27FC236}">
              <a16:creationId xmlns:a16="http://schemas.microsoft.com/office/drawing/2014/main" id="{00000000-0008-0000-0E00-00002A010000}"/>
            </a:ext>
          </a:extLst>
        </xdr:cNvPr>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1258</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E00-00002C010000}"/>
            </a:ext>
          </a:extLst>
        </xdr:cNvPr>
        <xdr:cNvSpPr txBox="1"/>
      </xdr:nvSpPr>
      <xdr:spPr>
        <a:xfrm>
          <a:off x="10515600" y="1474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107249</xdr:rowOff>
    </xdr:from>
    <xdr:to>
      <xdr:col>50</xdr:col>
      <xdr:colOff>165100</xdr:colOff>
      <xdr:row>87</xdr:row>
      <xdr:rowOff>37399</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588500" y="148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95656</xdr:rowOff>
    </xdr:from>
    <xdr:to>
      <xdr:col>41</xdr:col>
      <xdr:colOff>101600</xdr:colOff>
      <xdr:row>87</xdr:row>
      <xdr:rowOff>25806</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7810500" y="148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140338</xdr:rowOff>
    </xdr:from>
    <xdr:ext cx="469744" cy="259045"/>
    <xdr:sp macro="" textlink="">
      <xdr:nvSpPr>
        <xdr:cNvPr id="313" name="n_1aveValue【公営住宅】&#10;一人当たり面積">
          <a:extLst>
            <a:ext uri="{FF2B5EF4-FFF2-40B4-BE49-F238E27FC236}">
              <a16:creationId xmlns:a16="http://schemas.microsoft.com/office/drawing/2014/main" id="{00000000-0008-0000-0E00-000039010000}"/>
            </a:ext>
          </a:extLst>
        </xdr:cNvPr>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14" name="n_2aveValue【公営住宅】&#10;一人当たり面積">
          <a:extLst>
            <a:ext uri="{FF2B5EF4-FFF2-40B4-BE49-F238E27FC236}">
              <a16:creationId xmlns:a16="http://schemas.microsoft.com/office/drawing/2014/main" id="{00000000-0008-0000-0E00-00003A010000}"/>
            </a:ext>
          </a:extLst>
        </xdr:cNvPr>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15" name="n_3aveValue【公営住宅】&#10;一人当たり面積">
          <a:extLst>
            <a:ext uri="{FF2B5EF4-FFF2-40B4-BE49-F238E27FC236}">
              <a16:creationId xmlns:a16="http://schemas.microsoft.com/office/drawing/2014/main" id="{00000000-0008-0000-0E00-00003B010000}"/>
            </a:ext>
          </a:extLst>
        </xdr:cNvPr>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16" name="n_4aveValue【公営住宅】&#10;一人当たり面積">
          <a:extLst>
            <a:ext uri="{FF2B5EF4-FFF2-40B4-BE49-F238E27FC236}">
              <a16:creationId xmlns:a16="http://schemas.microsoft.com/office/drawing/2014/main" id="{00000000-0008-0000-0E00-00003C010000}"/>
            </a:ext>
          </a:extLst>
        </xdr:cNvPr>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28526</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494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16933</xdr:rowOff>
    </xdr:from>
    <xdr:ext cx="469744" cy="259045"/>
    <xdr:sp macro="" textlink="">
      <xdr:nvSpPr>
        <xdr:cNvPr id="318" name="n_3mainValue【公営住宅】&#10;一人当たり面積">
          <a:extLst>
            <a:ext uri="{FF2B5EF4-FFF2-40B4-BE49-F238E27FC236}">
              <a16:creationId xmlns:a16="http://schemas.microsoft.com/office/drawing/2014/main" id="{00000000-0008-0000-0E00-00003E010000}"/>
            </a:ext>
          </a:extLst>
        </xdr:cNvPr>
        <xdr:cNvSpPr txBox="1"/>
      </xdr:nvSpPr>
      <xdr:spPr>
        <a:xfrm>
          <a:off x="7626427" y="1493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a:extLst>
            <a:ext uri="{FF2B5EF4-FFF2-40B4-BE49-F238E27FC236}">
              <a16:creationId xmlns:a16="http://schemas.microsoft.com/office/drawing/2014/main" id="{00000000-0008-0000-0E00-00005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345" name="【港湾・漁港】&#10;有形固定資産減価償却率最小値テキスト">
          <a:extLst>
            <a:ext uri="{FF2B5EF4-FFF2-40B4-BE49-F238E27FC236}">
              <a16:creationId xmlns:a16="http://schemas.microsoft.com/office/drawing/2014/main" id="{00000000-0008-0000-0E00-000059010000}"/>
            </a:ext>
          </a:extLst>
        </xdr:cNvPr>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47" name="【港湾・漁港】&#10;有形固定資産減価償却率最大値テキスト">
          <a:extLst>
            <a:ext uri="{FF2B5EF4-FFF2-40B4-BE49-F238E27FC236}">
              <a16:creationId xmlns:a16="http://schemas.microsoft.com/office/drawing/2014/main" id="{00000000-0008-0000-0E00-00005B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349" name="【港湾・漁港】&#10;有形固定資産減価償却率平均値テキスト">
          <a:extLst>
            <a:ext uri="{FF2B5EF4-FFF2-40B4-BE49-F238E27FC236}">
              <a16:creationId xmlns:a16="http://schemas.microsoft.com/office/drawing/2014/main" id="{00000000-0008-0000-0E00-00005D010000}"/>
            </a:ext>
          </a:extLst>
        </xdr:cNvPr>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40095</xdr:rowOff>
    </xdr:from>
    <xdr:to>
      <xdr:col>20</xdr:col>
      <xdr:colOff>38100</xdr:colOff>
      <xdr:row>101</xdr:row>
      <xdr:rowOff>141695</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3746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99</xdr:row>
      <xdr:rowOff>151130</xdr:rowOff>
    </xdr:from>
    <xdr:to>
      <xdr:col>10</xdr:col>
      <xdr:colOff>165100</xdr:colOff>
      <xdr:row>100</xdr:row>
      <xdr:rowOff>81280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968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149151</xdr:rowOff>
    </xdr:from>
    <xdr:ext cx="405111" cy="259045"/>
    <xdr:sp macro="" textlink="">
      <xdr:nvSpPr>
        <xdr:cNvPr id="362" name="n_1aveValue【港湾・漁港】&#10;有形固定資産減価償却率">
          <a:extLst>
            <a:ext uri="{FF2B5EF4-FFF2-40B4-BE49-F238E27FC236}">
              <a16:creationId xmlns:a16="http://schemas.microsoft.com/office/drawing/2014/main" id="{00000000-0008-0000-0E00-00006A010000}"/>
            </a:ext>
          </a:extLst>
        </xdr:cNvPr>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146793</xdr:rowOff>
    </xdr:from>
    <xdr:ext cx="405111" cy="259045"/>
    <xdr:sp macro="" textlink="">
      <xdr:nvSpPr>
        <xdr:cNvPr id="363" name="n_2aveValue【港湾・漁港】&#10;有形固定資産減価償却率">
          <a:extLst>
            <a:ext uri="{FF2B5EF4-FFF2-40B4-BE49-F238E27FC236}">
              <a16:creationId xmlns:a16="http://schemas.microsoft.com/office/drawing/2014/main" id="{00000000-0008-0000-0E00-00006B010000}"/>
            </a:ext>
          </a:extLst>
        </xdr:cNvPr>
        <xdr:cNvSpPr txBox="1"/>
      </xdr:nvSpPr>
      <xdr:spPr>
        <a:xfrm>
          <a:off x="2705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64" name="n_3aveValue【港湾・漁港】&#10;有形固定資産減価償却率">
          <a:extLst>
            <a:ext uri="{FF2B5EF4-FFF2-40B4-BE49-F238E27FC236}">
              <a16:creationId xmlns:a16="http://schemas.microsoft.com/office/drawing/2014/main" id="{00000000-0008-0000-0E00-00006C010000}"/>
            </a:ext>
          </a:extLst>
        </xdr:cNvPr>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128832</xdr:rowOff>
    </xdr:from>
    <xdr:ext cx="405111" cy="259045"/>
    <xdr:sp macro="" textlink="">
      <xdr:nvSpPr>
        <xdr:cNvPr id="365" name="n_4aveValue【港湾・漁港】&#10;有形固定資産減価償却率">
          <a:extLst>
            <a:ext uri="{FF2B5EF4-FFF2-40B4-BE49-F238E27FC236}">
              <a16:creationId xmlns:a16="http://schemas.microsoft.com/office/drawing/2014/main" id="{00000000-0008-0000-0E00-00006D010000}"/>
            </a:ext>
          </a:extLst>
        </xdr:cNvPr>
        <xdr:cNvSpPr txBox="1"/>
      </xdr:nvSpPr>
      <xdr:spPr>
        <a:xfrm>
          <a:off x="927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158222</xdr:rowOff>
    </xdr:from>
    <xdr:ext cx="405111" cy="259045"/>
    <xdr:sp macro="" textlink="">
      <xdr:nvSpPr>
        <xdr:cNvPr id="366" name="n_1mainValue【港湾・漁港】&#10;有形固定資産減価償却率">
          <a:extLst>
            <a:ext uri="{FF2B5EF4-FFF2-40B4-BE49-F238E27FC236}">
              <a16:creationId xmlns:a16="http://schemas.microsoft.com/office/drawing/2014/main" id="{00000000-0008-0000-0E00-00006E010000}"/>
            </a:ext>
          </a:extLst>
        </xdr:cNvPr>
        <xdr:cNvSpPr txBox="1"/>
      </xdr:nvSpPr>
      <xdr:spPr>
        <a:xfrm>
          <a:off x="3582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97807</xdr:rowOff>
    </xdr:from>
    <xdr:ext cx="340478" cy="259045"/>
    <xdr:sp macro="" textlink="">
      <xdr:nvSpPr>
        <xdr:cNvPr id="367" name="n_3mainValue【港湾・漁港】&#10;有形固定資産減価償却率">
          <a:extLst>
            <a:ext uri="{FF2B5EF4-FFF2-40B4-BE49-F238E27FC236}">
              <a16:creationId xmlns:a16="http://schemas.microsoft.com/office/drawing/2014/main" id="{00000000-0008-0000-0E00-00006F010000}"/>
            </a:ext>
          </a:extLst>
        </xdr:cNvPr>
        <xdr:cNvSpPr txBox="1"/>
      </xdr:nvSpPr>
      <xdr:spPr>
        <a:xfrm>
          <a:off x="1849061" y="1689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a:extLst>
            <a:ext uri="{FF2B5EF4-FFF2-40B4-BE49-F238E27FC236}">
              <a16:creationId xmlns:a16="http://schemas.microsoft.com/office/drawing/2014/main" id="{00000000-0008-0000-0E00-00008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390" name="【港湾・漁港】&#10;一人当たり有形固定資産（償却資産）額最小値テキスト">
          <a:extLst>
            <a:ext uri="{FF2B5EF4-FFF2-40B4-BE49-F238E27FC236}">
              <a16:creationId xmlns:a16="http://schemas.microsoft.com/office/drawing/2014/main" id="{00000000-0008-0000-0E00-000086010000}"/>
            </a:ext>
          </a:extLst>
        </xdr:cNvPr>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392" name="【港湾・漁港】&#10;一人当たり有形固定資産（償却資産）額最大値テキスト">
          <a:extLst>
            <a:ext uri="{FF2B5EF4-FFF2-40B4-BE49-F238E27FC236}">
              <a16:creationId xmlns:a16="http://schemas.microsoft.com/office/drawing/2014/main" id="{00000000-0008-0000-0E00-000088010000}"/>
            </a:ext>
          </a:extLst>
        </xdr:cNvPr>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17527</xdr:rowOff>
    </xdr:from>
    <xdr:ext cx="599010" cy="259045"/>
    <xdr:sp macro="" textlink="">
      <xdr:nvSpPr>
        <xdr:cNvPr id="394" name="【港湾・漁港】&#10;一人当たり有形固定資産（償却資産）額平均値テキスト">
          <a:extLst>
            <a:ext uri="{FF2B5EF4-FFF2-40B4-BE49-F238E27FC236}">
              <a16:creationId xmlns:a16="http://schemas.microsoft.com/office/drawing/2014/main" id="{00000000-0008-0000-0E00-00008A010000}"/>
            </a:ext>
          </a:extLst>
        </xdr:cNvPr>
        <xdr:cNvSpPr txBox="1"/>
      </xdr:nvSpPr>
      <xdr:spPr>
        <a:xfrm>
          <a:off x="10515600" y="18191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24219</xdr:rowOff>
    </xdr:from>
    <xdr:to>
      <xdr:col>50</xdr:col>
      <xdr:colOff>165100</xdr:colOff>
      <xdr:row>108</xdr:row>
      <xdr:rowOff>125819</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9588500" y="18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24084</xdr:rowOff>
    </xdr:from>
    <xdr:to>
      <xdr:col>41</xdr:col>
      <xdr:colOff>101600</xdr:colOff>
      <xdr:row>108</xdr:row>
      <xdr:rowOff>125684</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7810500" y="185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38949</xdr:rowOff>
    </xdr:from>
    <xdr:ext cx="599010" cy="259045"/>
    <xdr:sp macro="" textlink="">
      <xdr:nvSpPr>
        <xdr:cNvPr id="407" name="n_1aveValue【港湾・漁港】&#10;一人当たり有形固定資産（償却資産）額">
          <a:extLst>
            <a:ext uri="{FF2B5EF4-FFF2-40B4-BE49-F238E27FC236}">
              <a16:creationId xmlns:a16="http://schemas.microsoft.com/office/drawing/2014/main" id="{00000000-0008-0000-0E00-000097010000}"/>
            </a:ext>
          </a:extLst>
        </xdr:cNvPr>
        <xdr:cNvSpPr txBox="1"/>
      </xdr:nvSpPr>
      <xdr:spPr>
        <a:xfrm>
          <a:off x="93270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6639</xdr:rowOff>
    </xdr:from>
    <xdr:ext cx="599010" cy="259045"/>
    <xdr:sp macro="" textlink="">
      <xdr:nvSpPr>
        <xdr:cNvPr id="408" name="n_2aveValue【港湾・漁港】&#10;一人当たり有形固定資産（償却資産）額">
          <a:extLst>
            <a:ext uri="{FF2B5EF4-FFF2-40B4-BE49-F238E27FC236}">
              <a16:creationId xmlns:a16="http://schemas.microsoft.com/office/drawing/2014/main" id="{00000000-0008-0000-0E00-000098010000}"/>
            </a:ext>
          </a:extLst>
        </xdr:cNvPr>
        <xdr:cNvSpPr txBox="1"/>
      </xdr:nvSpPr>
      <xdr:spPr>
        <a:xfrm>
          <a:off x="8450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09" name="n_3aveValue【港湾・漁港】&#10;一人当たり有形固定資産（償却資産）額">
          <a:extLst>
            <a:ext uri="{FF2B5EF4-FFF2-40B4-BE49-F238E27FC236}">
              <a16:creationId xmlns:a16="http://schemas.microsoft.com/office/drawing/2014/main" id="{00000000-0008-0000-0E00-000099010000}"/>
            </a:ext>
          </a:extLst>
        </xdr:cNvPr>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156168</xdr:rowOff>
    </xdr:from>
    <xdr:ext cx="599010" cy="259045"/>
    <xdr:sp macro="" textlink="">
      <xdr:nvSpPr>
        <xdr:cNvPr id="410" name="n_4aveValue【港湾・漁港】&#10;一人当たり有形固定資産（償却資産）額">
          <a:extLst>
            <a:ext uri="{FF2B5EF4-FFF2-40B4-BE49-F238E27FC236}">
              <a16:creationId xmlns:a16="http://schemas.microsoft.com/office/drawing/2014/main" id="{00000000-0008-0000-0E00-00009A010000}"/>
            </a:ext>
          </a:extLst>
        </xdr:cNvPr>
        <xdr:cNvSpPr txBox="1"/>
      </xdr:nvSpPr>
      <xdr:spPr>
        <a:xfrm>
          <a:off x="6672795" y="179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116946</xdr:rowOff>
    </xdr:from>
    <xdr:ext cx="378565" cy="259045"/>
    <xdr:sp macro="" textlink="">
      <xdr:nvSpPr>
        <xdr:cNvPr id="411" name="n_1mainValue【港湾・漁港】&#10;一人当たり有形固定資産（償却資産）額">
          <a:extLst>
            <a:ext uri="{FF2B5EF4-FFF2-40B4-BE49-F238E27FC236}">
              <a16:creationId xmlns:a16="http://schemas.microsoft.com/office/drawing/2014/main" id="{00000000-0008-0000-0E00-00009B010000}"/>
            </a:ext>
          </a:extLst>
        </xdr:cNvPr>
        <xdr:cNvSpPr txBox="1"/>
      </xdr:nvSpPr>
      <xdr:spPr>
        <a:xfrm>
          <a:off x="9437317" y="18633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116811</xdr:rowOff>
    </xdr:from>
    <xdr:ext cx="378565" cy="259045"/>
    <xdr:sp macro="" textlink="">
      <xdr:nvSpPr>
        <xdr:cNvPr id="412" name="n_3mainValue【港湾・漁港】&#10;一人当たり有形固定資産（償却資産）額">
          <a:extLst>
            <a:ext uri="{FF2B5EF4-FFF2-40B4-BE49-F238E27FC236}">
              <a16:creationId xmlns:a16="http://schemas.microsoft.com/office/drawing/2014/main" id="{00000000-0008-0000-0E00-00009C010000}"/>
            </a:ext>
          </a:extLst>
        </xdr:cNvPr>
        <xdr:cNvSpPr txBox="1"/>
      </xdr:nvSpPr>
      <xdr:spPr>
        <a:xfrm>
          <a:off x="7672017" y="1863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認定こども園・幼稚園・保育所】&#10;有形固定資産減価償却率グラフ枠">
          <a:extLst>
            <a:ext uri="{FF2B5EF4-FFF2-40B4-BE49-F238E27FC236}">
              <a16:creationId xmlns:a16="http://schemas.microsoft.com/office/drawing/2014/main" id="{00000000-0008-0000-0E00-0000B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39" name="【認定こども園・幼稚園・保育所】&#10;有形固定資産減価償却率最小値テキスト">
          <a:extLst>
            <a:ext uri="{FF2B5EF4-FFF2-40B4-BE49-F238E27FC236}">
              <a16:creationId xmlns:a16="http://schemas.microsoft.com/office/drawing/2014/main" id="{00000000-0008-0000-0E00-0000B7010000}"/>
            </a:ext>
          </a:extLst>
        </xdr:cNvPr>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41" name="【認定こども園・幼稚園・保育所】&#10;有形固定資産減価償却率最大値テキスト">
          <a:extLst>
            <a:ext uri="{FF2B5EF4-FFF2-40B4-BE49-F238E27FC236}">
              <a16:creationId xmlns:a16="http://schemas.microsoft.com/office/drawing/2014/main" id="{00000000-0008-0000-0E00-0000B9010000}"/>
            </a:ext>
          </a:extLst>
        </xdr:cNvPr>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43" name="【認定こども園・幼稚園・保育所】&#10;有形固定資産減価償却率平均値テキスト">
          <a:extLst>
            <a:ext uri="{FF2B5EF4-FFF2-40B4-BE49-F238E27FC236}">
              <a16:creationId xmlns:a16="http://schemas.microsoft.com/office/drawing/2014/main" id="{00000000-0008-0000-0E00-0000BB010000}"/>
            </a:ext>
          </a:extLst>
        </xdr:cNvPr>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30299</xdr:rowOff>
    </xdr:from>
    <xdr:to>
      <xdr:col>81</xdr:col>
      <xdr:colOff>101600</xdr:colOff>
      <xdr:row>40</xdr:row>
      <xdr:rowOff>131899</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5430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61323</xdr:rowOff>
    </xdr:from>
    <xdr:to>
      <xdr:col>72</xdr:col>
      <xdr:colOff>38100</xdr:colOff>
      <xdr:row>40</xdr:row>
      <xdr:rowOff>162923</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365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94541</xdr:rowOff>
    </xdr:from>
    <xdr:ext cx="405111" cy="259045"/>
    <xdr:sp macro="" textlink="">
      <xdr:nvSpPr>
        <xdr:cNvPr id="456" name="n_1aveValue【認定こども園・幼稚園・保育所】&#10;有形固定資産減価償却率">
          <a:extLst>
            <a:ext uri="{FF2B5EF4-FFF2-40B4-BE49-F238E27FC236}">
              <a16:creationId xmlns:a16="http://schemas.microsoft.com/office/drawing/2014/main" id="{00000000-0008-0000-0E00-0000C8010000}"/>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457" name="n_2aveValue【認定こども園・幼稚園・保育所】&#10;有形固定資産減価償却率">
          <a:extLst>
            <a:ext uri="{FF2B5EF4-FFF2-40B4-BE49-F238E27FC236}">
              <a16:creationId xmlns:a16="http://schemas.microsoft.com/office/drawing/2014/main" id="{00000000-0008-0000-0E00-0000C9010000}"/>
            </a:ext>
          </a:extLst>
        </xdr:cNvPr>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58" name="n_3aveValue【認定こども園・幼稚園・保育所】&#10;有形固定資産減価償却率">
          <a:extLst>
            <a:ext uri="{FF2B5EF4-FFF2-40B4-BE49-F238E27FC236}">
              <a16:creationId xmlns:a16="http://schemas.microsoft.com/office/drawing/2014/main" id="{00000000-0008-0000-0E00-0000CA010000}"/>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59" name="n_4aveValue【認定こども園・幼稚園・保育所】&#10;有形固定資産減価償却率">
          <a:extLst>
            <a:ext uri="{FF2B5EF4-FFF2-40B4-BE49-F238E27FC236}">
              <a16:creationId xmlns:a16="http://schemas.microsoft.com/office/drawing/2014/main" id="{00000000-0008-0000-0E00-0000CB010000}"/>
            </a:ext>
          </a:extLst>
        </xdr:cNvPr>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123026</xdr:rowOff>
    </xdr:from>
    <xdr:ext cx="405111" cy="259045"/>
    <xdr:sp macro="" textlink="">
      <xdr:nvSpPr>
        <xdr:cNvPr id="460" name="n_1mainValue【認定こども園・幼稚園・保育所】&#10;有形固定資産減価償却率">
          <a:extLst>
            <a:ext uri="{FF2B5EF4-FFF2-40B4-BE49-F238E27FC236}">
              <a16:creationId xmlns:a16="http://schemas.microsoft.com/office/drawing/2014/main" id="{00000000-0008-0000-0E00-0000CC010000}"/>
            </a:ext>
          </a:extLst>
        </xdr:cNvPr>
        <xdr:cNvSpPr txBox="1"/>
      </xdr:nvSpPr>
      <xdr:spPr>
        <a:xfrm>
          <a:off x="15266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461" name="n_3mainValue【認定こども園・幼稚園・保育所】&#10;有形固定資産減価償却率">
          <a:extLst>
            <a:ext uri="{FF2B5EF4-FFF2-40B4-BE49-F238E27FC236}">
              <a16:creationId xmlns:a16="http://schemas.microsoft.com/office/drawing/2014/main" id="{00000000-0008-0000-0E00-0000CD010000}"/>
            </a:ext>
          </a:extLst>
        </xdr:cNvPr>
        <xdr:cNvSpPr txBox="1"/>
      </xdr:nvSpPr>
      <xdr:spPr>
        <a:xfrm>
          <a:off x="13500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a:extLst>
            <a:ext uri="{FF2B5EF4-FFF2-40B4-BE49-F238E27FC236}">
              <a16:creationId xmlns:a16="http://schemas.microsoft.com/office/drawing/2014/main" id="{00000000-0008-0000-0E00-0000E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8" name="【認定こども園・幼稚園・保育所】&#10;一人当たり面積最小値テキスト">
          <a:extLst>
            <a:ext uri="{FF2B5EF4-FFF2-40B4-BE49-F238E27FC236}">
              <a16:creationId xmlns:a16="http://schemas.microsoft.com/office/drawing/2014/main" id="{00000000-0008-0000-0E00-0000E8010000}"/>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90" name="【認定こども園・幼稚園・保育所】&#10;一人当たり面積最大値テキスト">
          <a:extLst>
            <a:ext uri="{FF2B5EF4-FFF2-40B4-BE49-F238E27FC236}">
              <a16:creationId xmlns:a16="http://schemas.microsoft.com/office/drawing/2014/main" id="{00000000-0008-0000-0E00-0000EA010000}"/>
            </a:ext>
          </a:extLst>
        </xdr:cNvPr>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92" name="【認定こども園・幼稚園・保育所】&#10;一人当たり面積平均値テキスト">
          <a:extLst>
            <a:ext uri="{FF2B5EF4-FFF2-40B4-BE49-F238E27FC236}">
              <a16:creationId xmlns:a16="http://schemas.microsoft.com/office/drawing/2014/main" id="{00000000-0008-0000-0E00-0000EC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159294</xdr:rowOff>
    </xdr:from>
    <xdr:to>
      <xdr:col>112</xdr:col>
      <xdr:colOff>38100</xdr:colOff>
      <xdr:row>41</xdr:row>
      <xdr:rowOff>89444</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21272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33565</xdr:rowOff>
    </xdr:from>
    <xdr:to>
      <xdr:col>102</xdr:col>
      <xdr:colOff>165100</xdr:colOff>
      <xdr:row>41</xdr:row>
      <xdr:rowOff>135165</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9494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80571</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1075727" y="71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126292</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163665</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00000000-0008-0000-0E00-00004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83" name="【学校施設】&#10;一人当たり面積最小値テキスト">
          <a:extLst>
            <a:ext uri="{FF2B5EF4-FFF2-40B4-BE49-F238E27FC236}">
              <a16:creationId xmlns:a16="http://schemas.microsoft.com/office/drawing/2014/main" id="{00000000-0008-0000-0E00-000047020000}"/>
            </a:ext>
          </a:extLst>
        </xdr:cNvPr>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85" name="【学校施設】&#10;一人当たり面積最大値テキスト">
          <a:extLst>
            <a:ext uri="{FF2B5EF4-FFF2-40B4-BE49-F238E27FC236}">
              <a16:creationId xmlns:a16="http://schemas.microsoft.com/office/drawing/2014/main" id="{00000000-0008-0000-0E00-000049020000}"/>
            </a:ext>
          </a:extLst>
        </xdr:cNvPr>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587" name="【学校施設】&#10;一人当たり面積平均値テキスト">
          <a:extLst>
            <a:ext uri="{FF2B5EF4-FFF2-40B4-BE49-F238E27FC236}">
              <a16:creationId xmlns:a16="http://schemas.microsoft.com/office/drawing/2014/main" id="{00000000-0008-0000-0E00-00004B020000}"/>
            </a:ext>
          </a:extLst>
        </xdr:cNvPr>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122021</xdr:rowOff>
    </xdr:from>
    <xdr:to>
      <xdr:col>112</xdr:col>
      <xdr:colOff>38100</xdr:colOff>
      <xdr:row>62</xdr:row>
      <xdr:rowOff>52171</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1272500" y="10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90246</xdr:rowOff>
    </xdr:from>
    <xdr:to>
      <xdr:col>102</xdr:col>
      <xdr:colOff>165100</xdr:colOff>
      <xdr:row>62</xdr:row>
      <xdr:rowOff>20396</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9494500" y="105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147108</xdr:rowOff>
    </xdr:from>
    <xdr:ext cx="469744" cy="259045"/>
    <xdr:sp macro="" textlink="">
      <xdr:nvSpPr>
        <xdr:cNvPr id="600" name="n_1aveValue【学校施設】&#10;一人当たり面積">
          <a:extLst>
            <a:ext uri="{FF2B5EF4-FFF2-40B4-BE49-F238E27FC236}">
              <a16:creationId xmlns:a16="http://schemas.microsoft.com/office/drawing/2014/main" id="{00000000-0008-0000-0E00-000058020000}"/>
            </a:ext>
          </a:extLst>
        </xdr:cNvPr>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601" name="n_2aveValue【学校施設】&#10;一人当たり面積">
          <a:extLst>
            <a:ext uri="{FF2B5EF4-FFF2-40B4-BE49-F238E27FC236}">
              <a16:creationId xmlns:a16="http://schemas.microsoft.com/office/drawing/2014/main" id="{00000000-0008-0000-0E00-000059020000}"/>
            </a:ext>
          </a:extLst>
        </xdr:cNvPr>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602" name="n_3aveValue【学校施設】&#10;一人当たり面積">
          <a:extLst>
            <a:ext uri="{FF2B5EF4-FFF2-40B4-BE49-F238E27FC236}">
              <a16:creationId xmlns:a16="http://schemas.microsoft.com/office/drawing/2014/main" id="{00000000-0008-0000-0E00-00005A020000}"/>
            </a:ext>
          </a:extLst>
        </xdr:cNvPr>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603" name="n_4aveValue【学校施設】&#10;一人当たり面積">
          <a:extLst>
            <a:ext uri="{FF2B5EF4-FFF2-40B4-BE49-F238E27FC236}">
              <a16:creationId xmlns:a16="http://schemas.microsoft.com/office/drawing/2014/main" id="{00000000-0008-0000-0E00-00005B020000}"/>
            </a:ext>
          </a:extLst>
        </xdr:cNvPr>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43298</xdr:rowOff>
    </xdr:from>
    <xdr:ext cx="469744" cy="259045"/>
    <xdr:sp macro="" textlink="">
      <xdr:nvSpPr>
        <xdr:cNvPr id="604" name="n_1mainValue【学校施設】&#10;一人当たり面積">
          <a:extLst>
            <a:ext uri="{FF2B5EF4-FFF2-40B4-BE49-F238E27FC236}">
              <a16:creationId xmlns:a16="http://schemas.microsoft.com/office/drawing/2014/main" id="{00000000-0008-0000-0E00-00005C020000}"/>
            </a:ext>
          </a:extLst>
        </xdr:cNvPr>
        <xdr:cNvSpPr txBox="1"/>
      </xdr:nvSpPr>
      <xdr:spPr>
        <a:xfrm>
          <a:off x="21075727" y="10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11523</xdr:rowOff>
    </xdr:from>
    <xdr:ext cx="469744" cy="259045"/>
    <xdr:sp macro="" textlink="">
      <xdr:nvSpPr>
        <xdr:cNvPr id="605" name="n_3mainValue【学校施設】&#10;一人当たり面積">
          <a:extLst>
            <a:ext uri="{FF2B5EF4-FFF2-40B4-BE49-F238E27FC236}">
              <a16:creationId xmlns:a16="http://schemas.microsoft.com/office/drawing/2014/main" id="{00000000-0008-0000-0E00-00005D020000}"/>
            </a:ext>
          </a:extLst>
        </xdr:cNvPr>
        <xdr:cNvSpPr txBox="1"/>
      </xdr:nvSpPr>
      <xdr:spPr>
        <a:xfrm>
          <a:off x="19310427" y="106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a:extLst>
            <a:ext uri="{FF2B5EF4-FFF2-40B4-BE49-F238E27FC236}">
              <a16:creationId xmlns:a16="http://schemas.microsoft.com/office/drawing/2014/main" id="{00000000-0008-0000-0E00-00008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645" name="【公民館】&#10;有形固定資産減価償却率最小値テキスト">
          <a:extLst>
            <a:ext uri="{FF2B5EF4-FFF2-40B4-BE49-F238E27FC236}">
              <a16:creationId xmlns:a16="http://schemas.microsoft.com/office/drawing/2014/main" id="{00000000-0008-0000-0E00-000085020000}"/>
            </a:ext>
          </a:extLst>
        </xdr:cNvPr>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647" name="【公民館】&#10;有形固定資産減価償却率最大値テキスト">
          <a:extLst>
            <a:ext uri="{FF2B5EF4-FFF2-40B4-BE49-F238E27FC236}">
              <a16:creationId xmlns:a16="http://schemas.microsoft.com/office/drawing/2014/main" id="{00000000-0008-0000-0E00-000087020000}"/>
            </a:ext>
          </a:extLst>
        </xdr:cNvPr>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649" name="【公民館】&#10;有形固定資産減価償却率平均値テキスト">
          <a:extLst>
            <a:ext uri="{FF2B5EF4-FFF2-40B4-BE49-F238E27FC236}">
              <a16:creationId xmlns:a16="http://schemas.microsoft.com/office/drawing/2014/main" id="{00000000-0008-0000-0E00-000089020000}"/>
            </a:ext>
          </a:extLst>
        </xdr:cNvPr>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68835</xdr:rowOff>
    </xdr:from>
    <xdr:to>
      <xdr:col>81</xdr:col>
      <xdr:colOff>101600</xdr:colOff>
      <xdr:row>103</xdr:row>
      <xdr:rowOff>170435</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5430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18542</xdr:rowOff>
    </xdr:from>
    <xdr:to>
      <xdr:col>72</xdr:col>
      <xdr:colOff>38100</xdr:colOff>
      <xdr:row>103</xdr:row>
      <xdr:rowOff>120142</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3652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60977</xdr:rowOff>
    </xdr:from>
    <xdr:ext cx="405111" cy="259045"/>
    <xdr:sp macro="" textlink="">
      <xdr:nvSpPr>
        <xdr:cNvPr id="662" name="n_1aveValue【公民館】&#10;有形固定資産減価償却率">
          <a:extLst>
            <a:ext uri="{FF2B5EF4-FFF2-40B4-BE49-F238E27FC236}">
              <a16:creationId xmlns:a16="http://schemas.microsoft.com/office/drawing/2014/main" id="{00000000-0008-0000-0E00-000096020000}"/>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663" name="n_2aveValue【公民館】&#10;有形固定資産減価償却率">
          <a:extLst>
            <a:ext uri="{FF2B5EF4-FFF2-40B4-BE49-F238E27FC236}">
              <a16:creationId xmlns:a16="http://schemas.microsoft.com/office/drawing/2014/main" id="{00000000-0008-0000-0E00-000097020000}"/>
            </a:ext>
          </a:extLst>
        </xdr:cNvPr>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664" name="n_3aveValue【公民館】&#10;有形固定資産減価償却率">
          <a:extLst>
            <a:ext uri="{FF2B5EF4-FFF2-40B4-BE49-F238E27FC236}">
              <a16:creationId xmlns:a16="http://schemas.microsoft.com/office/drawing/2014/main" id="{00000000-0008-0000-0E00-000098020000}"/>
            </a:ext>
          </a:extLst>
        </xdr:cNvPr>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665" name="n_4aveValue【公民館】&#10;有形固定資産減価償却率">
          <a:extLst>
            <a:ext uri="{FF2B5EF4-FFF2-40B4-BE49-F238E27FC236}">
              <a16:creationId xmlns:a16="http://schemas.microsoft.com/office/drawing/2014/main" id="{00000000-0008-0000-0E00-000099020000}"/>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15512</xdr:rowOff>
    </xdr:from>
    <xdr:ext cx="405111" cy="259045"/>
    <xdr:sp macro="" textlink="">
      <xdr:nvSpPr>
        <xdr:cNvPr id="666" name="n_1mainValue【公民館】&#10;有形固定資産減価償却率">
          <a:extLst>
            <a:ext uri="{FF2B5EF4-FFF2-40B4-BE49-F238E27FC236}">
              <a16:creationId xmlns:a16="http://schemas.microsoft.com/office/drawing/2014/main" id="{00000000-0008-0000-0E00-00009A020000}"/>
            </a:ext>
          </a:extLst>
        </xdr:cNvPr>
        <xdr:cNvSpPr txBox="1"/>
      </xdr:nvSpPr>
      <xdr:spPr>
        <a:xfrm>
          <a:off x="15266044" y="1750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136669</xdr:rowOff>
    </xdr:from>
    <xdr:ext cx="405111" cy="259045"/>
    <xdr:sp macro="" textlink="">
      <xdr:nvSpPr>
        <xdr:cNvPr id="667" name="n_3mainValue【公民館】&#10;有形固定資産減価償却率">
          <a:extLst>
            <a:ext uri="{FF2B5EF4-FFF2-40B4-BE49-F238E27FC236}">
              <a16:creationId xmlns:a16="http://schemas.microsoft.com/office/drawing/2014/main" id="{00000000-0008-0000-0E00-00009B020000}"/>
            </a:ext>
          </a:extLst>
        </xdr:cNvPr>
        <xdr:cNvSpPr txBox="1"/>
      </xdr:nvSpPr>
      <xdr:spPr>
        <a:xfrm>
          <a:off x="13500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00000000-0008-0000-0E00-0000B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694" name="【公民館】&#10;一人当たり面積最小値テキスト">
          <a:extLst>
            <a:ext uri="{FF2B5EF4-FFF2-40B4-BE49-F238E27FC236}">
              <a16:creationId xmlns:a16="http://schemas.microsoft.com/office/drawing/2014/main" id="{00000000-0008-0000-0E00-0000B6020000}"/>
            </a:ext>
          </a:extLst>
        </xdr:cNvPr>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696" name="【公民館】&#10;一人当たり面積最大値テキスト">
          <a:extLst>
            <a:ext uri="{FF2B5EF4-FFF2-40B4-BE49-F238E27FC236}">
              <a16:creationId xmlns:a16="http://schemas.microsoft.com/office/drawing/2014/main" id="{00000000-0008-0000-0E00-0000B8020000}"/>
            </a:ext>
          </a:extLst>
        </xdr:cNvPr>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98" name="【公民館】&#10;一人当たり面積平均値テキスト">
          <a:extLst>
            <a:ext uri="{FF2B5EF4-FFF2-40B4-BE49-F238E27FC236}">
              <a16:creationId xmlns:a16="http://schemas.microsoft.com/office/drawing/2014/main" id="{00000000-0008-0000-0E00-0000BA02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67855</xdr:rowOff>
    </xdr:from>
    <xdr:to>
      <xdr:col>112</xdr:col>
      <xdr:colOff>38100</xdr:colOff>
      <xdr:row>106</xdr:row>
      <xdr:rowOff>169455</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127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19429</xdr:rowOff>
    </xdr:from>
    <xdr:ext cx="469744" cy="259045"/>
    <xdr:sp macro="" textlink="">
      <xdr:nvSpPr>
        <xdr:cNvPr id="711" name="n_1aveValue【公民館】&#10;一人当たり面積">
          <a:extLst>
            <a:ext uri="{FF2B5EF4-FFF2-40B4-BE49-F238E27FC236}">
              <a16:creationId xmlns:a16="http://schemas.microsoft.com/office/drawing/2014/main" id="{00000000-0008-0000-0E00-0000C7020000}"/>
            </a:ext>
          </a:extLst>
        </xdr:cNvPr>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712" name="n_2aveValue【公民館】&#10;一人当たり面積">
          <a:extLst>
            <a:ext uri="{FF2B5EF4-FFF2-40B4-BE49-F238E27FC236}">
              <a16:creationId xmlns:a16="http://schemas.microsoft.com/office/drawing/2014/main" id="{00000000-0008-0000-0E00-0000C8020000}"/>
            </a:ext>
          </a:extLst>
        </xdr:cNvPr>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713" name="n_3aveValue【公民館】&#10;一人当たり面積">
          <a:extLst>
            <a:ext uri="{FF2B5EF4-FFF2-40B4-BE49-F238E27FC236}">
              <a16:creationId xmlns:a16="http://schemas.microsoft.com/office/drawing/2014/main" id="{00000000-0008-0000-0E00-0000C9020000}"/>
            </a:ext>
          </a:extLst>
        </xdr:cNvPr>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714" name="n_4aveValue【公民館】&#10;一人当たり面積">
          <a:extLst>
            <a:ext uri="{FF2B5EF4-FFF2-40B4-BE49-F238E27FC236}">
              <a16:creationId xmlns:a16="http://schemas.microsoft.com/office/drawing/2014/main" id="{00000000-0008-0000-0E00-0000CA020000}"/>
            </a:ext>
          </a:extLst>
        </xdr:cNvPr>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160582</xdr:rowOff>
    </xdr:from>
    <xdr:ext cx="469744" cy="259045"/>
    <xdr:sp macro="" textlink="">
      <xdr:nvSpPr>
        <xdr:cNvPr id="715" name="n_1mainValue【公民館】&#10;一人当たり面積">
          <a:extLst>
            <a:ext uri="{FF2B5EF4-FFF2-40B4-BE49-F238E27FC236}">
              <a16:creationId xmlns:a16="http://schemas.microsoft.com/office/drawing/2014/main" id="{00000000-0008-0000-0E00-0000CB020000}"/>
            </a:ext>
          </a:extLst>
        </xdr:cNvPr>
        <xdr:cNvSpPr txBox="1"/>
      </xdr:nvSpPr>
      <xdr:spPr>
        <a:xfrm>
          <a:off x="21075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29953</xdr:rowOff>
    </xdr:from>
    <xdr:ext cx="469744" cy="259045"/>
    <xdr:sp macro="" textlink="">
      <xdr:nvSpPr>
        <xdr:cNvPr id="716" name="n_3mainValue【公民館】&#10;一人当たり面積">
          <a:extLst>
            <a:ext uri="{FF2B5EF4-FFF2-40B4-BE49-F238E27FC236}">
              <a16:creationId xmlns:a16="http://schemas.microsoft.com/office/drawing/2014/main" id="{00000000-0008-0000-0E00-0000CC020000}"/>
            </a:ext>
          </a:extLst>
        </xdr:cNvPr>
        <xdr:cNvSpPr txBox="1"/>
      </xdr:nvSpPr>
      <xdr:spPr>
        <a:xfrm>
          <a:off x="19310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保育園、学校施設、公営住宅の老朽化が進んでいる。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各施設の大規模改修など、計画的な修繕、更新による施設の長寿命化や施設の統廃合などを含めた適正管理を行っていく。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167132</xdr:rowOff>
    </xdr:from>
    <xdr:to>
      <xdr:col>20</xdr:col>
      <xdr:colOff>38100</xdr:colOff>
      <xdr:row>37</xdr:row>
      <xdr:rowOff>97282</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1968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120413</xdr:rowOff>
    </xdr:from>
    <xdr:ext cx="405111" cy="259045"/>
    <xdr:sp macro="" textlink="">
      <xdr:nvSpPr>
        <xdr:cNvPr id="73" name="n_1aveValue【図書館】&#10;有形固定資産減価償却率">
          <a:extLst>
            <a:ext uri="{FF2B5EF4-FFF2-40B4-BE49-F238E27FC236}">
              <a16:creationId xmlns:a16="http://schemas.microsoft.com/office/drawing/2014/main" id="{00000000-0008-0000-0F00-000049000000}"/>
            </a:ext>
          </a:extLst>
        </xdr:cNvPr>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74" name="n_2aveValue【図書館】&#10;有形固定資産減価償却率">
          <a:extLst>
            <a:ext uri="{FF2B5EF4-FFF2-40B4-BE49-F238E27FC236}">
              <a16:creationId xmlns:a16="http://schemas.microsoft.com/office/drawing/2014/main" id="{00000000-0008-0000-0F00-00004A000000}"/>
            </a:ext>
          </a:extLst>
        </xdr:cNvPr>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75" name="n_3aveValue【図書館】&#10;有形固定資産減価償却率">
          <a:extLst>
            <a:ext uri="{FF2B5EF4-FFF2-40B4-BE49-F238E27FC236}">
              <a16:creationId xmlns:a16="http://schemas.microsoft.com/office/drawing/2014/main" id="{00000000-0008-0000-0F00-00004B000000}"/>
            </a:ext>
          </a:extLst>
        </xdr:cNvPr>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76" name="n_4aveValue【図書館】&#10;有形固定資産減価償却率">
          <a:extLst>
            <a:ext uri="{FF2B5EF4-FFF2-40B4-BE49-F238E27FC236}">
              <a16:creationId xmlns:a16="http://schemas.microsoft.com/office/drawing/2014/main" id="{00000000-0008-0000-0F00-00004C000000}"/>
            </a:ext>
          </a:extLst>
        </xdr:cNvPr>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113809</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78" name="n_3mainValue【図書館】&#10;有形固定資産減価償却率">
          <a:extLst>
            <a:ext uri="{FF2B5EF4-FFF2-40B4-BE49-F238E27FC236}">
              <a16:creationId xmlns:a16="http://schemas.microsoft.com/office/drawing/2014/main" id="{00000000-0008-0000-0F00-00004E000000}"/>
            </a:ext>
          </a:extLst>
        </xdr:cNvPr>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127000</xdr:rowOff>
    </xdr:from>
    <xdr:to>
      <xdr:col>50</xdr:col>
      <xdr:colOff>165100</xdr:colOff>
      <xdr:row>41</xdr:row>
      <xdr:rowOff>57150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588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35577</xdr:rowOff>
    </xdr:from>
    <xdr:ext cx="469744" cy="259045"/>
    <xdr:sp macro="" textlink="">
      <xdr:nvSpPr>
        <xdr:cNvPr id="120" name="n_1aveValue【図書館】&#10;一人当たり面積">
          <a:extLst>
            <a:ext uri="{FF2B5EF4-FFF2-40B4-BE49-F238E27FC236}">
              <a16:creationId xmlns:a16="http://schemas.microsoft.com/office/drawing/2014/main" id="{00000000-0008-0000-0F00-000078000000}"/>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21" name="n_2aveValue【図書館】&#10;一人当たり面積">
          <a:extLst>
            <a:ext uri="{FF2B5EF4-FFF2-40B4-BE49-F238E27FC236}">
              <a16:creationId xmlns:a16="http://schemas.microsoft.com/office/drawing/2014/main" id="{00000000-0008-0000-0F00-000079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22" name="n_3aveValue【図書館】&#10;一人当たり面積">
          <a:extLst>
            <a:ext uri="{FF2B5EF4-FFF2-40B4-BE49-F238E27FC236}">
              <a16:creationId xmlns:a16="http://schemas.microsoft.com/office/drawing/2014/main" id="{00000000-0008-0000-0F00-00007A000000}"/>
            </a:ext>
          </a:extLst>
        </xdr:cNvPr>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23" name="n_4aveValue【図書館】&#10;一人当たり面積">
          <a:extLst>
            <a:ext uri="{FF2B5EF4-FFF2-40B4-BE49-F238E27FC236}">
              <a16:creationId xmlns:a16="http://schemas.microsoft.com/office/drawing/2014/main" id="{00000000-0008-0000-0F00-00007B000000}"/>
            </a:ext>
          </a:extLst>
        </xdr:cNvPr>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48277</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25" name="n_3mainValue【図書館】&#10;一人当たり面積">
          <a:extLst>
            <a:ext uri="{FF2B5EF4-FFF2-40B4-BE49-F238E27FC236}">
              <a16:creationId xmlns:a16="http://schemas.microsoft.com/office/drawing/2014/main" id="{00000000-0008-0000-0F00-00007D000000}"/>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00000000-0008-0000-0F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49" name="【体育館・プール】&#10;有形固定資産減価償却率最小値テキスト">
          <a:extLst>
            <a:ext uri="{FF2B5EF4-FFF2-40B4-BE49-F238E27FC236}">
              <a16:creationId xmlns:a16="http://schemas.microsoft.com/office/drawing/2014/main" id="{00000000-0008-0000-0F00-000095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51" name="【体育館・プール】&#10;有形固定資産減価償却率最大値テキスト">
          <a:extLst>
            <a:ext uri="{FF2B5EF4-FFF2-40B4-BE49-F238E27FC236}">
              <a16:creationId xmlns:a16="http://schemas.microsoft.com/office/drawing/2014/main" id="{00000000-0008-0000-0F00-000097000000}"/>
            </a:ext>
          </a:extLst>
        </xdr:cNvPr>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00000000-0008-0000-0F00-000099000000}"/>
            </a:ext>
          </a:extLst>
        </xdr:cNvPr>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136652</xdr:rowOff>
    </xdr:from>
    <xdr:to>
      <xdr:col>20</xdr:col>
      <xdr:colOff>38100</xdr:colOff>
      <xdr:row>59</xdr:row>
      <xdr:rowOff>66802</xdr:rowOff>
    </xdr:to>
    <xdr:sp macro="" textlink="">
      <xdr:nvSpPr>
        <xdr:cNvPr id="164" name="楕円 163">
          <a:extLst>
            <a:ext uri="{FF2B5EF4-FFF2-40B4-BE49-F238E27FC236}">
              <a16:creationId xmlns:a16="http://schemas.microsoft.com/office/drawing/2014/main" id="{00000000-0008-0000-0F00-0000A4000000}"/>
            </a:ext>
          </a:extLst>
        </xdr:cNvPr>
        <xdr:cNvSpPr/>
      </xdr:nvSpPr>
      <xdr:spPr>
        <a:xfrm>
          <a:off x="3746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61214</xdr:rowOff>
    </xdr:from>
    <xdr:to>
      <xdr:col>10</xdr:col>
      <xdr:colOff>165100</xdr:colOff>
      <xdr:row>58</xdr:row>
      <xdr:rowOff>162814</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1968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85361</xdr:rowOff>
    </xdr:from>
    <xdr:ext cx="405111" cy="259045"/>
    <xdr:sp macro="" textlink="">
      <xdr:nvSpPr>
        <xdr:cNvPr id="166" name="n_1aveValue【体育館・プール】&#10;有形固定資産減価償却率">
          <a:extLst>
            <a:ext uri="{FF2B5EF4-FFF2-40B4-BE49-F238E27FC236}">
              <a16:creationId xmlns:a16="http://schemas.microsoft.com/office/drawing/2014/main" id="{00000000-0008-0000-0F00-0000A6000000}"/>
            </a:ext>
          </a:extLst>
        </xdr:cNvPr>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67" name="n_2aveValue【体育館・プール】&#10;有形固定資産減価償却率">
          <a:extLst>
            <a:ext uri="{FF2B5EF4-FFF2-40B4-BE49-F238E27FC236}">
              <a16:creationId xmlns:a16="http://schemas.microsoft.com/office/drawing/2014/main" id="{00000000-0008-0000-0F00-0000A7000000}"/>
            </a:ext>
          </a:extLst>
        </xdr:cNvPr>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779</xdr:rowOff>
    </xdr:from>
    <xdr:ext cx="405111" cy="259045"/>
    <xdr:sp macro="" textlink="">
      <xdr:nvSpPr>
        <xdr:cNvPr id="168" name="n_3aveValue【体育館・プール】&#10;有形固定資産減価償却率">
          <a:extLst>
            <a:ext uri="{FF2B5EF4-FFF2-40B4-BE49-F238E27FC236}">
              <a16:creationId xmlns:a16="http://schemas.microsoft.com/office/drawing/2014/main" id="{00000000-0008-0000-0F00-0000A8000000}"/>
            </a:ext>
          </a:extLst>
        </xdr:cNvPr>
        <xdr:cNvSpPr txBox="1"/>
      </xdr:nvSpPr>
      <xdr:spPr>
        <a:xfrm>
          <a:off x="1816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69" name="n_4aveValue【体育館・プール】&#10;有形固定資産減価償却率">
          <a:extLst>
            <a:ext uri="{FF2B5EF4-FFF2-40B4-BE49-F238E27FC236}">
              <a16:creationId xmlns:a16="http://schemas.microsoft.com/office/drawing/2014/main" id="{00000000-0008-0000-0F00-0000A9000000}"/>
            </a:ext>
          </a:extLst>
        </xdr:cNvPr>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83329</xdr:rowOff>
    </xdr:from>
    <xdr:ext cx="405111" cy="259045"/>
    <xdr:sp macro="" textlink="">
      <xdr:nvSpPr>
        <xdr:cNvPr id="170" name="n_1main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35820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7891</xdr:rowOff>
    </xdr:from>
    <xdr:ext cx="405111" cy="259045"/>
    <xdr:sp macro="" textlink="">
      <xdr:nvSpPr>
        <xdr:cNvPr id="171" name="n_3main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18167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00" name="【体育館・プール】&#10;一人当たり面積最小値テキスト">
          <a:extLst>
            <a:ext uri="{FF2B5EF4-FFF2-40B4-BE49-F238E27FC236}">
              <a16:creationId xmlns:a16="http://schemas.microsoft.com/office/drawing/2014/main" id="{00000000-0008-0000-0F00-0000C8000000}"/>
            </a:ext>
          </a:extLst>
        </xdr:cNvPr>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02" name="【体育館・プール】&#10;一人当たり面積最大値テキスト">
          <a:extLst>
            <a:ext uri="{FF2B5EF4-FFF2-40B4-BE49-F238E27FC236}">
              <a16:creationId xmlns:a16="http://schemas.microsoft.com/office/drawing/2014/main" id="{00000000-0008-0000-0F00-0000CA000000}"/>
            </a:ext>
          </a:extLst>
        </xdr:cNvPr>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04" name="【体育館・プール】&#10;一人当たり面積平均値テキスト">
          <a:extLst>
            <a:ext uri="{FF2B5EF4-FFF2-40B4-BE49-F238E27FC236}">
              <a16:creationId xmlns:a16="http://schemas.microsoft.com/office/drawing/2014/main" id="{00000000-0008-0000-0F00-0000CC000000}"/>
            </a:ext>
          </a:extLst>
        </xdr:cNvPr>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99219</xdr:rowOff>
    </xdr:from>
    <xdr:to>
      <xdr:col>50</xdr:col>
      <xdr:colOff>165100</xdr:colOff>
      <xdr:row>63</xdr:row>
      <xdr:rowOff>29369</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9588500" y="10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104934</xdr:rowOff>
    </xdr:from>
    <xdr:to>
      <xdr:col>41</xdr:col>
      <xdr:colOff>101600</xdr:colOff>
      <xdr:row>63</xdr:row>
      <xdr:rowOff>35084</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7810500" y="107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157339</xdr:rowOff>
    </xdr:from>
    <xdr:ext cx="469744" cy="259045"/>
    <xdr:sp macro="" textlink="">
      <xdr:nvSpPr>
        <xdr:cNvPr id="217" name="n_1aveValue【体育館・プール】&#10;一人当たり面積">
          <a:extLst>
            <a:ext uri="{FF2B5EF4-FFF2-40B4-BE49-F238E27FC236}">
              <a16:creationId xmlns:a16="http://schemas.microsoft.com/office/drawing/2014/main" id="{00000000-0008-0000-0F00-0000D9000000}"/>
            </a:ext>
          </a:extLst>
        </xdr:cNvPr>
        <xdr:cNvSpPr txBox="1"/>
      </xdr:nvSpPr>
      <xdr:spPr>
        <a:xfrm>
          <a:off x="93917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18" name="n_2aveValue【体育館・プール】&#10;一人当たり面積">
          <a:extLst>
            <a:ext uri="{FF2B5EF4-FFF2-40B4-BE49-F238E27FC236}">
              <a16:creationId xmlns:a16="http://schemas.microsoft.com/office/drawing/2014/main" id="{00000000-0008-0000-0F00-0000DA000000}"/>
            </a:ext>
          </a:extLst>
        </xdr:cNvPr>
        <xdr:cNvSpPr txBox="1"/>
      </xdr:nvSpPr>
      <xdr:spPr>
        <a:xfrm>
          <a:off x="85154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19" name="n_3aveValue【体育館・プール】&#10;一人当たり面積">
          <a:extLst>
            <a:ext uri="{FF2B5EF4-FFF2-40B4-BE49-F238E27FC236}">
              <a16:creationId xmlns:a16="http://schemas.microsoft.com/office/drawing/2014/main" id="{00000000-0008-0000-0F00-0000DB000000}"/>
            </a:ext>
          </a:extLst>
        </xdr:cNvPr>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20" name="n_4aveValue【体育館・プール】&#10;一人当たり面積">
          <a:extLst>
            <a:ext uri="{FF2B5EF4-FFF2-40B4-BE49-F238E27FC236}">
              <a16:creationId xmlns:a16="http://schemas.microsoft.com/office/drawing/2014/main" id="{00000000-0008-0000-0F00-0000DC000000}"/>
            </a:ext>
          </a:extLst>
        </xdr:cNvPr>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20496</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F00-0000DD000000}"/>
            </a:ext>
          </a:extLst>
        </xdr:cNvPr>
        <xdr:cNvSpPr txBox="1"/>
      </xdr:nvSpPr>
      <xdr:spPr>
        <a:xfrm>
          <a:off x="9391727" y="1082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26211</xdr:rowOff>
    </xdr:from>
    <xdr:ext cx="469744" cy="259045"/>
    <xdr:sp macro="" textlink="">
      <xdr:nvSpPr>
        <xdr:cNvPr id="222" name="n_3mainValue【体育館・プール】&#10;一人当たり面積">
          <a:extLst>
            <a:ext uri="{FF2B5EF4-FFF2-40B4-BE49-F238E27FC236}">
              <a16:creationId xmlns:a16="http://schemas.microsoft.com/office/drawing/2014/main" id="{00000000-0008-0000-0F00-0000DE000000}"/>
            </a:ext>
          </a:extLst>
        </xdr:cNvPr>
        <xdr:cNvSpPr txBox="1"/>
      </xdr:nvSpPr>
      <xdr:spPr>
        <a:xfrm>
          <a:off x="7626427" y="1082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162561</xdr:rowOff>
    </xdr:from>
    <xdr:to>
      <xdr:col>20</xdr:col>
      <xdr:colOff>38100</xdr:colOff>
      <xdr:row>85</xdr:row>
      <xdr:rowOff>92711</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3746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36830</xdr:rowOff>
    </xdr:from>
    <xdr:to>
      <xdr:col>10</xdr:col>
      <xdr:colOff>165100</xdr:colOff>
      <xdr:row>84</xdr:row>
      <xdr:rowOff>138430</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1968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265" name="n_1aveValue【福祉施設】&#10;有形固定資産減価償却率">
          <a:extLst>
            <a:ext uri="{FF2B5EF4-FFF2-40B4-BE49-F238E27FC236}">
              <a16:creationId xmlns:a16="http://schemas.microsoft.com/office/drawing/2014/main" id="{00000000-0008-0000-0F00-000009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66" name="n_2aveValue【福祉施設】&#10;有形固定資産減価償却率">
          <a:extLst>
            <a:ext uri="{FF2B5EF4-FFF2-40B4-BE49-F238E27FC236}">
              <a16:creationId xmlns:a16="http://schemas.microsoft.com/office/drawing/2014/main" id="{00000000-0008-0000-0F00-00000A010000}"/>
            </a:ext>
          </a:extLst>
        </xdr:cNvPr>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67" name="n_3aveValue【福祉施設】&#10;有形固定資産減価償却率">
          <a:extLst>
            <a:ext uri="{FF2B5EF4-FFF2-40B4-BE49-F238E27FC236}">
              <a16:creationId xmlns:a16="http://schemas.microsoft.com/office/drawing/2014/main" id="{00000000-0008-0000-0F00-00000B010000}"/>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68" name="n_4aveValue【福祉施設】&#10;有形固定資産減価償却率">
          <a:extLst>
            <a:ext uri="{FF2B5EF4-FFF2-40B4-BE49-F238E27FC236}">
              <a16:creationId xmlns:a16="http://schemas.microsoft.com/office/drawing/2014/main" id="{00000000-0008-0000-0F00-00000C010000}"/>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83838</xdr:rowOff>
    </xdr:from>
    <xdr:ext cx="405111" cy="259045"/>
    <xdr:sp macro="" textlink="">
      <xdr:nvSpPr>
        <xdr:cNvPr id="269" name="n_1mainValue【福祉施設】&#10;有形固定資産減価償却率">
          <a:extLst>
            <a:ext uri="{FF2B5EF4-FFF2-40B4-BE49-F238E27FC236}">
              <a16:creationId xmlns:a16="http://schemas.microsoft.com/office/drawing/2014/main" id="{00000000-0008-0000-0F00-00000D010000}"/>
            </a:ext>
          </a:extLst>
        </xdr:cNvPr>
        <xdr:cNvSpPr txBox="1"/>
      </xdr:nvSpPr>
      <xdr:spPr>
        <a:xfrm>
          <a:off x="35820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129557</xdr:rowOff>
    </xdr:from>
    <xdr:ext cx="405111" cy="259045"/>
    <xdr:sp macro="" textlink="">
      <xdr:nvSpPr>
        <xdr:cNvPr id="270" name="n_3mainValue【福祉施設】&#10;有形固定資産減価償却率">
          <a:extLst>
            <a:ext uri="{FF2B5EF4-FFF2-40B4-BE49-F238E27FC236}">
              <a16:creationId xmlns:a16="http://schemas.microsoft.com/office/drawing/2014/main" id="{00000000-0008-0000-0F00-00000E010000}"/>
            </a:ext>
          </a:extLst>
        </xdr:cNvPr>
        <xdr:cNvSpPr txBox="1"/>
      </xdr:nvSpPr>
      <xdr:spPr>
        <a:xfrm>
          <a:off x="1816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a:extLst>
            <a:ext uri="{FF2B5EF4-FFF2-40B4-BE49-F238E27FC236}">
              <a16:creationId xmlns:a16="http://schemas.microsoft.com/office/drawing/2014/main" id="{00000000-0008-0000-0F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295" name="【福祉施設】&#10;一人当たり面積最小値テキスト">
          <a:extLst>
            <a:ext uri="{FF2B5EF4-FFF2-40B4-BE49-F238E27FC236}">
              <a16:creationId xmlns:a16="http://schemas.microsoft.com/office/drawing/2014/main" id="{00000000-0008-0000-0F00-000027010000}"/>
            </a:ext>
          </a:extLst>
        </xdr:cNvPr>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297" name="【福祉施設】&#10;一人当たり面積最大値テキスト">
          <a:extLst>
            <a:ext uri="{FF2B5EF4-FFF2-40B4-BE49-F238E27FC236}">
              <a16:creationId xmlns:a16="http://schemas.microsoft.com/office/drawing/2014/main" id="{00000000-0008-0000-0F00-000029010000}"/>
            </a:ext>
          </a:extLst>
        </xdr:cNvPr>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299" name="【福祉施設】&#10;一人当たり面積平均値テキスト">
          <a:extLst>
            <a:ext uri="{FF2B5EF4-FFF2-40B4-BE49-F238E27FC236}">
              <a16:creationId xmlns:a16="http://schemas.microsoft.com/office/drawing/2014/main" id="{00000000-0008-0000-0F00-00002B010000}"/>
            </a:ext>
          </a:extLst>
        </xdr:cNvPr>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21589</xdr:rowOff>
    </xdr:from>
    <xdr:to>
      <xdr:col>50</xdr:col>
      <xdr:colOff>165100</xdr:colOff>
      <xdr:row>86</xdr:row>
      <xdr:rowOff>123189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958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26670</xdr:rowOff>
    </xdr:from>
    <xdr:to>
      <xdr:col>41</xdr:col>
      <xdr:colOff>101600</xdr:colOff>
      <xdr:row>86</xdr:row>
      <xdr:rowOff>128270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78105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312" name="n_1aveValue【福祉施設】&#10;一人当たり面積">
          <a:extLst>
            <a:ext uri="{FF2B5EF4-FFF2-40B4-BE49-F238E27FC236}">
              <a16:creationId xmlns:a16="http://schemas.microsoft.com/office/drawing/2014/main" id="{00000000-0008-0000-0F00-00003801000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13" name="n_2aveValue【福祉施設】&#10;一人当たり面積">
          <a:extLst>
            <a:ext uri="{FF2B5EF4-FFF2-40B4-BE49-F238E27FC236}">
              <a16:creationId xmlns:a16="http://schemas.microsoft.com/office/drawing/2014/main" id="{00000000-0008-0000-0F00-000039010000}"/>
            </a:ext>
          </a:extLst>
        </xdr:cNvPr>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14" name="n_3aveValue【福祉施設】&#10;一人当たり面積">
          <a:extLst>
            <a:ext uri="{FF2B5EF4-FFF2-40B4-BE49-F238E27FC236}">
              <a16:creationId xmlns:a16="http://schemas.microsoft.com/office/drawing/2014/main" id="{00000000-0008-0000-0F00-00003A010000}"/>
            </a:ext>
          </a:extLst>
        </xdr:cNvPr>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15" name="n_4aveValue【福祉施設】&#10;一人当たり面積">
          <a:extLst>
            <a:ext uri="{FF2B5EF4-FFF2-40B4-BE49-F238E27FC236}">
              <a16:creationId xmlns:a16="http://schemas.microsoft.com/office/drawing/2014/main" id="{00000000-0008-0000-0F00-00003B010000}"/>
            </a:ext>
          </a:extLst>
        </xdr:cNvPr>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114316</xdr:rowOff>
    </xdr:from>
    <xdr:ext cx="469744" cy="259045"/>
    <xdr:sp macro="" textlink="">
      <xdr:nvSpPr>
        <xdr:cNvPr id="316" name="n_1mainValue【福祉施設】&#10;一人当たり面積">
          <a:extLst>
            <a:ext uri="{FF2B5EF4-FFF2-40B4-BE49-F238E27FC236}">
              <a16:creationId xmlns:a16="http://schemas.microsoft.com/office/drawing/2014/main" id="{00000000-0008-0000-0F00-00003C010000}"/>
            </a:ext>
          </a:extLst>
        </xdr:cNvPr>
        <xdr:cNvSpPr txBox="1"/>
      </xdr:nvSpPr>
      <xdr:spPr>
        <a:xfrm>
          <a:off x="9391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119397</xdr:rowOff>
    </xdr:from>
    <xdr:ext cx="469744" cy="259045"/>
    <xdr:sp macro="" textlink="">
      <xdr:nvSpPr>
        <xdr:cNvPr id="317" name="n_3mainValue【福祉施設】&#10;一人当たり面積">
          <a:extLst>
            <a:ext uri="{FF2B5EF4-FFF2-40B4-BE49-F238E27FC236}">
              <a16:creationId xmlns:a16="http://schemas.microsoft.com/office/drawing/2014/main" id="{00000000-0008-0000-0F00-00003D010000}"/>
            </a:ext>
          </a:extLst>
        </xdr:cNvPr>
        <xdr:cNvSpPr txBox="1"/>
      </xdr:nvSpPr>
      <xdr:spPr>
        <a:xfrm>
          <a:off x="7626427" y="148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a:extLst>
            <a:ext uri="{FF2B5EF4-FFF2-40B4-BE49-F238E27FC236}">
              <a16:creationId xmlns:a16="http://schemas.microsoft.com/office/drawing/2014/main" id="{00000000-0008-0000-0F00-00005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43" name="【市民会館】&#10;有形固定資産減価償却率最小値テキスト">
          <a:extLst>
            <a:ext uri="{FF2B5EF4-FFF2-40B4-BE49-F238E27FC236}">
              <a16:creationId xmlns:a16="http://schemas.microsoft.com/office/drawing/2014/main" id="{00000000-0008-0000-0F00-00005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345" name="【市民会館】&#10;有形固定資産減価償却率最大値テキスト">
          <a:extLst>
            <a:ext uri="{FF2B5EF4-FFF2-40B4-BE49-F238E27FC236}">
              <a16:creationId xmlns:a16="http://schemas.microsoft.com/office/drawing/2014/main" id="{00000000-0008-0000-0F00-000059010000}"/>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152416</xdr:rowOff>
    </xdr:from>
    <xdr:ext cx="405111" cy="259045"/>
    <xdr:sp macro="" textlink="">
      <xdr:nvSpPr>
        <xdr:cNvPr id="347" name="【市民会館】&#10;有形固定資産減価償却率平均値テキスト">
          <a:extLst>
            <a:ext uri="{FF2B5EF4-FFF2-40B4-BE49-F238E27FC236}">
              <a16:creationId xmlns:a16="http://schemas.microsoft.com/office/drawing/2014/main" id="{00000000-0008-0000-0F00-00005B010000}"/>
            </a:ext>
          </a:extLst>
        </xdr:cNvPr>
        <xdr:cNvSpPr txBox="1"/>
      </xdr:nvSpPr>
      <xdr:spPr>
        <a:xfrm>
          <a:off x="4673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63500</xdr:rowOff>
    </xdr:from>
    <xdr:to>
      <xdr:col>10</xdr:col>
      <xdr:colOff>165100</xdr:colOff>
      <xdr:row>107</xdr:row>
      <xdr:rowOff>165100</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196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31132</xdr:rowOff>
    </xdr:from>
    <xdr:ext cx="405111" cy="259045"/>
    <xdr:sp macro="" textlink="">
      <xdr:nvSpPr>
        <xdr:cNvPr id="359" name="n_1aveValue【市民会館】&#10;有形固定資産減価償却率">
          <a:extLst>
            <a:ext uri="{FF2B5EF4-FFF2-40B4-BE49-F238E27FC236}">
              <a16:creationId xmlns:a16="http://schemas.microsoft.com/office/drawing/2014/main" id="{00000000-0008-0000-0F00-000067010000}"/>
            </a:ext>
          </a:extLst>
        </xdr:cNvPr>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360" name="n_2aveValue【市民会館】&#10;有形固定資産減価償却率">
          <a:extLst>
            <a:ext uri="{FF2B5EF4-FFF2-40B4-BE49-F238E27FC236}">
              <a16:creationId xmlns:a16="http://schemas.microsoft.com/office/drawing/2014/main" id="{00000000-0008-0000-0F00-000068010000}"/>
            </a:ext>
          </a:extLst>
        </xdr:cNvPr>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361" name="n_3aveValue【市民会館】&#10;有形固定資産減価償却率">
          <a:extLst>
            <a:ext uri="{FF2B5EF4-FFF2-40B4-BE49-F238E27FC236}">
              <a16:creationId xmlns:a16="http://schemas.microsoft.com/office/drawing/2014/main" id="{00000000-0008-0000-0F00-000069010000}"/>
            </a:ext>
          </a:extLst>
        </xdr:cNvPr>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362" name="n_4aveValue【市民会館】&#10;有形固定資産減価償却率">
          <a:extLst>
            <a:ext uri="{FF2B5EF4-FFF2-40B4-BE49-F238E27FC236}">
              <a16:creationId xmlns:a16="http://schemas.microsoft.com/office/drawing/2014/main" id="{00000000-0008-0000-0F00-00006A010000}"/>
            </a:ext>
          </a:extLst>
        </xdr:cNvPr>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156227</xdr:rowOff>
    </xdr:from>
    <xdr:ext cx="405111" cy="259045"/>
    <xdr:sp macro="" textlink="">
      <xdr:nvSpPr>
        <xdr:cNvPr id="363" name="n_3mainValue【市民会館】&#10;有形固定資産減価償却率">
          <a:extLst>
            <a:ext uri="{FF2B5EF4-FFF2-40B4-BE49-F238E27FC236}">
              <a16:creationId xmlns:a16="http://schemas.microsoft.com/office/drawing/2014/main" id="{00000000-0008-0000-0F00-00006B010000}"/>
            </a:ext>
          </a:extLst>
        </xdr:cNvPr>
        <xdr:cNvSpPr txBox="1"/>
      </xdr:nvSpPr>
      <xdr:spPr>
        <a:xfrm>
          <a:off x="1816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00000000-0008-0000-0F00-00008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390" name="【市民会館】&#10;一人当たり面積最小値テキスト">
          <a:extLst>
            <a:ext uri="{FF2B5EF4-FFF2-40B4-BE49-F238E27FC236}">
              <a16:creationId xmlns:a16="http://schemas.microsoft.com/office/drawing/2014/main" id="{00000000-0008-0000-0F00-000086010000}"/>
            </a:ext>
          </a:extLst>
        </xdr:cNvPr>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392" name="【市民会館】&#10;一人当たり面積最大値テキスト">
          <a:extLst>
            <a:ext uri="{FF2B5EF4-FFF2-40B4-BE49-F238E27FC236}">
              <a16:creationId xmlns:a16="http://schemas.microsoft.com/office/drawing/2014/main" id="{00000000-0008-0000-0F00-000088010000}"/>
            </a:ext>
          </a:extLst>
        </xdr:cNvPr>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394" name="【市民会館】&#10;一人当たり面積平均値テキスト">
          <a:extLst>
            <a:ext uri="{FF2B5EF4-FFF2-40B4-BE49-F238E27FC236}">
              <a16:creationId xmlns:a16="http://schemas.microsoft.com/office/drawing/2014/main" id="{00000000-0008-0000-0F00-00008A010000}"/>
            </a:ext>
          </a:extLst>
        </xdr:cNvPr>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41729</xdr:rowOff>
    </xdr:from>
    <xdr:to>
      <xdr:col>41</xdr:col>
      <xdr:colOff>101600</xdr:colOff>
      <xdr:row>108</xdr:row>
      <xdr:rowOff>143329</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7810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156590</xdr:rowOff>
    </xdr:from>
    <xdr:ext cx="469744" cy="259045"/>
    <xdr:sp macro="" textlink="">
      <xdr:nvSpPr>
        <xdr:cNvPr id="406" name="n_1aveValue【市民会館】&#10;一人当たり面積">
          <a:extLst>
            <a:ext uri="{FF2B5EF4-FFF2-40B4-BE49-F238E27FC236}">
              <a16:creationId xmlns:a16="http://schemas.microsoft.com/office/drawing/2014/main" id="{00000000-0008-0000-0F00-000096010000}"/>
            </a:ext>
          </a:extLst>
        </xdr:cNvPr>
        <xdr:cNvSpPr txBox="1"/>
      </xdr:nvSpPr>
      <xdr:spPr>
        <a:xfrm>
          <a:off x="93917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158222</xdr:rowOff>
    </xdr:from>
    <xdr:ext cx="469744" cy="259045"/>
    <xdr:sp macro="" textlink="">
      <xdr:nvSpPr>
        <xdr:cNvPr id="407" name="n_2aveValue【市民会館】&#10;一人当たり面積">
          <a:extLst>
            <a:ext uri="{FF2B5EF4-FFF2-40B4-BE49-F238E27FC236}">
              <a16:creationId xmlns:a16="http://schemas.microsoft.com/office/drawing/2014/main" id="{00000000-0008-0000-0F00-000097010000}"/>
            </a:ext>
          </a:extLst>
        </xdr:cNvPr>
        <xdr:cNvSpPr txBox="1"/>
      </xdr:nvSpPr>
      <xdr:spPr>
        <a:xfrm>
          <a:off x="8515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08" name="n_3aveValue【市民会館】&#10;一人当たり面積">
          <a:extLst>
            <a:ext uri="{FF2B5EF4-FFF2-40B4-BE49-F238E27FC236}">
              <a16:creationId xmlns:a16="http://schemas.microsoft.com/office/drawing/2014/main" id="{00000000-0008-0000-0F00-000098010000}"/>
            </a:ext>
          </a:extLst>
        </xdr:cNvPr>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409" name="n_4aveValue【市民会館】&#10;一人当たり面積">
          <a:extLst>
            <a:ext uri="{FF2B5EF4-FFF2-40B4-BE49-F238E27FC236}">
              <a16:creationId xmlns:a16="http://schemas.microsoft.com/office/drawing/2014/main" id="{00000000-0008-0000-0F00-000099010000}"/>
            </a:ext>
          </a:extLst>
        </xdr:cNvPr>
        <xdr:cNvSpPr txBox="1"/>
      </xdr:nvSpPr>
      <xdr:spPr>
        <a:xfrm>
          <a:off x="6737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134456</xdr:rowOff>
    </xdr:from>
    <xdr:ext cx="469744" cy="259045"/>
    <xdr:sp macro="" textlink="">
      <xdr:nvSpPr>
        <xdr:cNvPr id="410" name="n_3mainValue【市民会館】&#10;一人当たり面積">
          <a:extLst>
            <a:ext uri="{FF2B5EF4-FFF2-40B4-BE49-F238E27FC236}">
              <a16:creationId xmlns:a16="http://schemas.microsoft.com/office/drawing/2014/main" id="{00000000-0008-0000-0F00-00009A010000}"/>
            </a:ext>
          </a:extLst>
        </xdr:cNvPr>
        <xdr:cNvSpPr txBox="1"/>
      </xdr:nvSpPr>
      <xdr:spPr>
        <a:xfrm>
          <a:off x="7626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a:extLst>
            <a:ext uri="{FF2B5EF4-FFF2-40B4-BE49-F238E27FC236}">
              <a16:creationId xmlns:a16="http://schemas.microsoft.com/office/drawing/2014/main" id="{00000000-0008-0000-0F00-0000B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434" name="【一般廃棄物処理施設】&#10;有形固定資産減価償却率最小値テキスト">
          <a:extLst>
            <a:ext uri="{FF2B5EF4-FFF2-40B4-BE49-F238E27FC236}">
              <a16:creationId xmlns:a16="http://schemas.microsoft.com/office/drawing/2014/main" id="{00000000-0008-0000-0F00-0000B2010000}"/>
            </a:ext>
          </a:extLst>
        </xdr:cNvPr>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436" name="【一般廃棄物処理施設】&#10;有形固定資産減価償却率最大値テキスト">
          <a:extLst>
            <a:ext uri="{FF2B5EF4-FFF2-40B4-BE49-F238E27FC236}">
              <a16:creationId xmlns:a16="http://schemas.microsoft.com/office/drawing/2014/main" id="{00000000-0008-0000-0F00-0000B4010000}"/>
            </a:ext>
          </a:extLst>
        </xdr:cNvPr>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438" name="【一般廃棄物処理施設】&#10;有形固定資産減価償却率平均値テキスト">
          <a:extLst>
            <a:ext uri="{FF2B5EF4-FFF2-40B4-BE49-F238E27FC236}">
              <a16:creationId xmlns:a16="http://schemas.microsoft.com/office/drawing/2014/main" id="{00000000-0008-0000-0F00-0000B6010000}"/>
            </a:ext>
          </a:extLst>
        </xdr:cNvPr>
        <xdr:cNvSpPr txBox="1"/>
      </xdr:nvSpPr>
      <xdr:spPr>
        <a:xfrm>
          <a:off x="16357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75692</xdr:rowOff>
    </xdr:from>
    <xdr:to>
      <xdr:col>81</xdr:col>
      <xdr:colOff>101600</xdr:colOff>
      <xdr:row>40</xdr:row>
      <xdr:rowOff>5842</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5430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73406</xdr:rowOff>
    </xdr:from>
    <xdr:to>
      <xdr:col>72</xdr:col>
      <xdr:colOff>38100</xdr:colOff>
      <xdr:row>40</xdr:row>
      <xdr:rowOff>3556</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365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77233</xdr:rowOff>
    </xdr:from>
    <xdr:ext cx="405111" cy="259045"/>
    <xdr:sp macro="" textlink="">
      <xdr:nvSpPr>
        <xdr:cNvPr id="451" name="n_1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52" name="n_2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453" name="n_3ave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454" name="n_4ave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168419</xdr:rowOff>
    </xdr:from>
    <xdr:ext cx="405111" cy="259045"/>
    <xdr:sp macro="" textlink="">
      <xdr:nvSpPr>
        <xdr:cNvPr id="455" name="n_1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52660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166133</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3500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00000000-0008-0000-0F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00000000-0008-0000-0F00-0000DF010000}"/>
            </a:ext>
          </a:extLst>
        </xdr:cNvPr>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00000000-0008-0000-0F00-0000E1010000}"/>
            </a:ext>
          </a:extLst>
        </xdr:cNvPr>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00000000-0008-0000-0F00-0000E3010000}"/>
            </a:ext>
          </a:extLst>
        </xdr:cNvPr>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82116</xdr:rowOff>
    </xdr:from>
    <xdr:to>
      <xdr:col>112</xdr:col>
      <xdr:colOff>38100</xdr:colOff>
      <xdr:row>42</xdr:row>
      <xdr:rowOff>12266</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1272500" y="71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158066</xdr:rowOff>
    </xdr:from>
    <xdr:to>
      <xdr:col>102</xdr:col>
      <xdr:colOff>165100</xdr:colOff>
      <xdr:row>41</xdr:row>
      <xdr:rowOff>88216</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9494500" y="7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91072</xdr:rowOff>
    </xdr:from>
    <xdr:ext cx="534377" cy="259045"/>
    <xdr:sp macro="" textlink="">
      <xdr:nvSpPr>
        <xdr:cNvPr id="496" name="n_1ave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497" name="n_2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498" name="n_3ave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499" name="n_4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42</xdr:row>
      <xdr:rowOff>3393</xdr:rowOff>
    </xdr:from>
    <xdr:ext cx="313932" cy="259045"/>
    <xdr:sp macro="" textlink="">
      <xdr:nvSpPr>
        <xdr:cNvPr id="500" name="n_1main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153633" y="720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79343</xdr:rowOff>
    </xdr:from>
    <xdr:ext cx="534377" cy="259045"/>
    <xdr:sp macro="" textlink="">
      <xdr:nvSpPr>
        <xdr:cNvPr id="501" name="n_3main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9278111" y="7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00000000-0008-0000-0F00-00000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25" name="【保健センター・保健所】&#10;有形固定資産減価償却率最小値テキスト">
          <a:extLst>
            <a:ext uri="{FF2B5EF4-FFF2-40B4-BE49-F238E27FC236}">
              <a16:creationId xmlns:a16="http://schemas.microsoft.com/office/drawing/2014/main" id="{00000000-0008-0000-0F00-00000D020000}"/>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27" name="【保健センター・保健所】&#10;有形固定資産減価償却率最大値テキスト">
          <a:extLst>
            <a:ext uri="{FF2B5EF4-FFF2-40B4-BE49-F238E27FC236}">
              <a16:creationId xmlns:a16="http://schemas.microsoft.com/office/drawing/2014/main" id="{00000000-0008-0000-0F00-00000F020000}"/>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5351</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id="{00000000-0008-0000-0F00-000011020000}"/>
            </a:ext>
          </a:extLst>
        </xdr:cNvPr>
        <xdr:cNvSpPr txBox="1"/>
      </xdr:nvSpPr>
      <xdr:spPr>
        <a:xfrm>
          <a:off x="16357600" y="977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56642</xdr:rowOff>
    </xdr:from>
    <xdr:to>
      <xdr:col>81</xdr:col>
      <xdr:colOff>101600</xdr:colOff>
      <xdr:row>57</xdr:row>
      <xdr:rowOff>158242</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5430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136652</xdr:rowOff>
    </xdr:from>
    <xdr:to>
      <xdr:col>72</xdr:col>
      <xdr:colOff>38100</xdr:colOff>
      <xdr:row>57</xdr:row>
      <xdr:rowOff>66802</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78757</xdr:rowOff>
    </xdr:from>
    <xdr:ext cx="405111" cy="259045"/>
    <xdr:sp macro="" textlink="">
      <xdr:nvSpPr>
        <xdr:cNvPr id="542" name="n_1aveValue【保健センター・保健所】&#10;有形固定資産減価償却率">
          <a:extLst>
            <a:ext uri="{FF2B5EF4-FFF2-40B4-BE49-F238E27FC236}">
              <a16:creationId xmlns:a16="http://schemas.microsoft.com/office/drawing/2014/main" id="{00000000-0008-0000-0F00-00001E020000}"/>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543" name="n_2aveValue【保健センター・保健所】&#10;有形固定資産減価償却率">
          <a:extLst>
            <a:ext uri="{FF2B5EF4-FFF2-40B4-BE49-F238E27FC236}">
              <a16:creationId xmlns:a16="http://schemas.microsoft.com/office/drawing/2014/main" id="{00000000-0008-0000-0F00-00001F020000}"/>
            </a:ext>
          </a:extLst>
        </xdr:cNvPr>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544" name="n_3aveValue【保健センター・保健所】&#10;有形固定資産減価償却率">
          <a:extLst>
            <a:ext uri="{FF2B5EF4-FFF2-40B4-BE49-F238E27FC236}">
              <a16:creationId xmlns:a16="http://schemas.microsoft.com/office/drawing/2014/main" id="{00000000-0008-0000-0F00-000020020000}"/>
            </a:ext>
          </a:extLst>
        </xdr:cNvPr>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545" name="n_4aveValue【保健センター・保健所】&#10;有形固定資産減価償却率">
          <a:extLst>
            <a:ext uri="{FF2B5EF4-FFF2-40B4-BE49-F238E27FC236}">
              <a16:creationId xmlns:a16="http://schemas.microsoft.com/office/drawing/2014/main" id="{00000000-0008-0000-0F00-000021020000}"/>
            </a:ext>
          </a:extLst>
        </xdr:cNvPr>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149369</xdr:rowOff>
    </xdr:from>
    <xdr:ext cx="405111" cy="259045"/>
    <xdr:sp macro="" textlink="">
      <xdr:nvSpPr>
        <xdr:cNvPr id="546" name="n_1mainValue【保健センター・保健所】&#10;有形固定資産減価償却率">
          <a:extLst>
            <a:ext uri="{FF2B5EF4-FFF2-40B4-BE49-F238E27FC236}">
              <a16:creationId xmlns:a16="http://schemas.microsoft.com/office/drawing/2014/main" id="{00000000-0008-0000-0F00-000022020000}"/>
            </a:ext>
          </a:extLst>
        </xdr:cNvPr>
        <xdr:cNvSpPr txBox="1"/>
      </xdr:nvSpPr>
      <xdr:spPr>
        <a:xfrm>
          <a:off x="15266044" y="992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57929</xdr:rowOff>
    </xdr:from>
    <xdr:ext cx="405111" cy="259045"/>
    <xdr:sp macro="" textlink="">
      <xdr:nvSpPr>
        <xdr:cNvPr id="547" name="n_3mainValue【保健センター・保健所】&#10;有形固定資産減価償却率">
          <a:extLst>
            <a:ext uri="{FF2B5EF4-FFF2-40B4-BE49-F238E27FC236}">
              <a16:creationId xmlns:a16="http://schemas.microsoft.com/office/drawing/2014/main" id="{00000000-0008-0000-0F00-000023020000}"/>
            </a:ext>
          </a:extLst>
        </xdr:cNvPr>
        <xdr:cNvSpPr txBox="1"/>
      </xdr:nvSpPr>
      <xdr:spPr>
        <a:xfrm>
          <a:off x="1350074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a:extLst>
            <a:ext uri="{FF2B5EF4-FFF2-40B4-BE49-F238E27FC236}">
              <a16:creationId xmlns:a16="http://schemas.microsoft.com/office/drawing/2014/main" id="{00000000-0008-0000-0F00-00003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0" name="【保健センター・保健所】&#10;一人当たり面積最小値テキスト">
          <a:extLst>
            <a:ext uri="{FF2B5EF4-FFF2-40B4-BE49-F238E27FC236}">
              <a16:creationId xmlns:a16="http://schemas.microsoft.com/office/drawing/2014/main" id="{00000000-0008-0000-0F00-00003A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72" name="【保健センター・保健所】&#10;一人当たり面積最大値テキスト">
          <a:extLst>
            <a:ext uri="{FF2B5EF4-FFF2-40B4-BE49-F238E27FC236}">
              <a16:creationId xmlns:a16="http://schemas.microsoft.com/office/drawing/2014/main" id="{00000000-0008-0000-0F00-00003C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85361</xdr:rowOff>
    </xdr:from>
    <xdr:ext cx="469744" cy="259045"/>
    <xdr:sp macro="" textlink="">
      <xdr:nvSpPr>
        <xdr:cNvPr id="574" name="【保健センター・保健所】&#10;一人当たり面積平均値テキスト">
          <a:extLst>
            <a:ext uri="{FF2B5EF4-FFF2-40B4-BE49-F238E27FC236}">
              <a16:creationId xmlns:a16="http://schemas.microsoft.com/office/drawing/2014/main" id="{00000000-0008-0000-0F00-00003E020000}"/>
            </a:ext>
          </a:extLst>
        </xdr:cNvPr>
        <xdr:cNvSpPr txBox="1"/>
      </xdr:nvSpPr>
      <xdr:spPr>
        <a:xfrm>
          <a:off x="221996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67327</xdr:rowOff>
    </xdr:from>
    <xdr:ext cx="469744" cy="259045"/>
    <xdr:sp macro="" textlink="">
      <xdr:nvSpPr>
        <xdr:cNvPr id="587" name="n_1aveValue【保健センター・保健所】&#10;一人当たり面積">
          <a:extLst>
            <a:ext uri="{FF2B5EF4-FFF2-40B4-BE49-F238E27FC236}">
              <a16:creationId xmlns:a16="http://schemas.microsoft.com/office/drawing/2014/main" id="{00000000-0008-0000-0F00-00004B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88" name="n_2aveValue【保健センター・保健所】&#10;一人当たり面積">
          <a:extLst>
            <a:ext uri="{FF2B5EF4-FFF2-40B4-BE49-F238E27FC236}">
              <a16:creationId xmlns:a16="http://schemas.microsoft.com/office/drawing/2014/main" id="{00000000-0008-0000-0F00-00004C020000}"/>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589" name="n_3aveValue【保健センター・保健所】&#10;一人当たり面積">
          <a:extLst>
            <a:ext uri="{FF2B5EF4-FFF2-40B4-BE49-F238E27FC236}">
              <a16:creationId xmlns:a16="http://schemas.microsoft.com/office/drawing/2014/main" id="{00000000-0008-0000-0F00-00004D020000}"/>
            </a:ext>
          </a:extLst>
        </xdr:cNvPr>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590" name="n_4aveValue【保健センター・保健所】&#10;一人当たり面積">
          <a:extLst>
            <a:ext uri="{FF2B5EF4-FFF2-40B4-BE49-F238E27FC236}">
              <a16:creationId xmlns:a16="http://schemas.microsoft.com/office/drawing/2014/main" id="{00000000-0008-0000-0F00-00004E020000}"/>
            </a:ext>
          </a:extLst>
        </xdr:cNvPr>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591" name="n_1mainValue【保健センター・保健所】&#10;一人当たり面積">
          <a:extLst>
            <a:ext uri="{FF2B5EF4-FFF2-40B4-BE49-F238E27FC236}">
              <a16:creationId xmlns:a16="http://schemas.microsoft.com/office/drawing/2014/main" id="{00000000-0008-0000-0F00-00004F020000}"/>
            </a:ext>
          </a:extLst>
        </xdr:cNvPr>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92" name="n_3mainValue【保健センター・保健所】&#10;一人当たり面積">
          <a:extLst>
            <a:ext uri="{FF2B5EF4-FFF2-40B4-BE49-F238E27FC236}">
              <a16:creationId xmlns:a16="http://schemas.microsoft.com/office/drawing/2014/main" id="{00000000-0008-0000-0F00-000050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a:extLst>
            <a:ext uri="{FF2B5EF4-FFF2-40B4-BE49-F238E27FC236}">
              <a16:creationId xmlns:a16="http://schemas.microsoft.com/office/drawing/2014/main" id="{00000000-0008-0000-0F00-00006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消防施設】&#10;有形固定資産減価償却率最小値テキスト">
          <a:extLst>
            <a:ext uri="{FF2B5EF4-FFF2-40B4-BE49-F238E27FC236}">
              <a16:creationId xmlns:a16="http://schemas.microsoft.com/office/drawing/2014/main" id="{00000000-0008-0000-0F00-00006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21" name="【消防施設】&#10;有形固定資産減価償却率最大値テキスト">
          <a:extLst>
            <a:ext uri="{FF2B5EF4-FFF2-40B4-BE49-F238E27FC236}">
              <a16:creationId xmlns:a16="http://schemas.microsoft.com/office/drawing/2014/main" id="{00000000-0008-0000-0F00-00006D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623" name="【消防施設】&#10;有形固定資産減価償却率平均値テキスト">
          <a:extLst>
            <a:ext uri="{FF2B5EF4-FFF2-40B4-BE49-F238E27FC236}">
              <a16:creationId xmlns:a16="http://schemas.microsoft.com/office/drawing/2014/main" id="{00000000-0008-0000-0F00-00006F020000}"/>
            </a:ext>
          </a:extLst>
        </xdr:cNvPr>
        <xdr:cNvSpPr txBox="1"/>
      </xdr:nvSpPr>
      <xdr:spPr>
        <a:xfrm>
          <a:off x="163576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155484</xdr:rowOff>
    </xdr:from>
    <xdr:to>
      <xdr:col>72</xdr:col>
      <xdr:colOff>38100</xdr:colOff>
      <xdr:row>82</xdr:row>
      <xdr:rowOff>85634</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3652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50635</xdr:rowOff>
    </xdr:from>
    <xdr:ext cx="405111" cy="259045"/>
    <xdr:sp macro="" textlink="">
      <xdr:nvSpPr>
        <xdr:cNvPr id="636" name="n_1aveValue【消防施設】&#10;有形固定資産減価償却率">
          <a:extLst>
            <a:ext uri="{FF2B5EF4-FFF2-40B4-BE49-F238E27FC236}">
              <a16:creationId xmlns:a16="http://schemas.microsoft.com/office/drawing/2014/main" id="{00000000-0008-0000-0F00-00007C020000}"/>
            </a:ext>
          </a:extLst>
        </xdr:cNvPr>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637" name="n_2aveValue【消防施設】&#10;有形固定資産減価償却率">
          <a:extLst>
            <a:ext uri="{FF2B5EF4-FFF2-40B4-BE49-F238E27FC236}">
              <a16:creationId xmlns:a16="http://schemas.microsoft.com/office/drawing/2014/main" id="{00000000-0008-0000-0F00-00007D020000}"/>
            </a:ext>
          </a:extLst>
        </xdr:cNvPr>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638" name="n_3aveValue【消防施設】&#10;有形固定資産減価償却率">
          <a:extLst>
            <a:ext uri="{FF2B5EF4-FFF2-40B4-BE49-F238E27FC236}">
              <a16:creationId xmlns:a16="http://schemas.microsoft.com/office/drawing/2014/main" id="{00000000-0008-0000-0F00-00007E020000}"/>
            </a:ext>
          </a:extLst>
        </xdr:cNvPr>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39" name="n_4aveValue【消防施設】&#10;有形固定資産減価償却率">
          <a:extLst>
            <a:ext uri="{FF2B5EF4-FFF2-40B4-BE49-F238E27FC236}">
              <a16:creationId xmlns:a16="http://schemas.microsoft.com/office/drawing/2014/main" id="{00000000-0008-0000-0F00-00007F02000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160945</xdr:rowOff>
    </xdr:from>
    <xdr:ext cx="405111" cy="259045"/>
    <xdr:sp macro="" textlink="">
      <xdr:nvSpPr>
        <xdr:cNvPr id="640" name="n_1mainValue【消防施設】&#10;有形固定資産減価償却率">
          <a:extLst>
            <a:ext uri="{FF2B5EF4-FFF2-40B4-BE49-F238E27FC236}">
              <a16:creationId xmlns:a16="http://schemas.microsoft.com/office/drawing/2014/main" id="{00000000-0008-0000-0F00-000080020000}"/>
            </a:ext>
          </a:extLst>
        </xdr:cNvPr>
        <xdr:cNvSpPr txBox="1"/>
      </xdr:nvSpPr>
      <xdr:spPr>
        <a:xfrm>
          <a:off x="15266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102161</xdr:rowOff>
    </xdr:from>
    <xdr:ext cx="405111" cy="259045"/>
    <xdr:sp macro="" textlink="">
      <xdr:nvSpPr>
        <xdr:cNvPr id="641" name="n_3mainValue【消防施設】&#10;有形固定資産減価償却率">
          <a:extLst>
            <a:ext uri="{FF2B5EF4-FFF2-40B4-BE49-F238E27FC236}">
              <a16:creationId xmlns:a16="http://schemas.microsoft.com/office/drawing/2014/main" id="{00000000-0008-0000-0F00-000081020000}"/>
            </a:ext>
          </a:extLst>
        </xdr:cNvPr>
        <xdr:cNvSpPr txBox="1"/>
      </xdr:nvSpPr>
      <xdr:spPr>
        <a:xfrm>
          <a:off x="13500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a:extLst>
            <a:ext uri="{FF2B5EF4-FFF2-40B4-BE49-F238E27FC236}">
              <a16:creationId xmlns:a16="http://schemas.microsoft.com/office/drawing/2014/main" id="{00000000-0008-0000-0F00-00009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64" name="【消防施設】&#10;一人当たり面積最小値テキスト">
          <a:extLst>
            <a:ext uri="{FF2B5EF4-FFF2-40B4-BE49-F238E27FC236}">
              <a16:creationId xmlns:a16="http://schemas.microsoft.com/office/drawing/2014/main" id="{00000000-0008-0000-0F00-000098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666" name="【消防施設】&#10;一人当たり面積最大値テキスト">
          <a:extLst>
            <a:ext uri="{FF2B5EF4-FFF2-40B4-BE49-F238E27FC236}">
              <a16:creationId xmlns:a16="http://schemas.microsoft.com/office/drawing/2014/main" id="{00000000-0008-0000-0F00-00009A020000}"/>
            </a:ext>
          </a:extLst>
        </xdr:cNvPr>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64025</xdr:rowOff>
    </xdr:from>
    <xdr:ext cx="469744" cy="259045"/>
    <xdr:sp macro="" textlink="">
      <xdr:nvSpPr>
        <xdr:cNvPr id="668" name="【消防施設】&#10;一人当たり面積平均値テキスト">
          <a:extLst>
            <a:ext uri="{FF2B5EF4-FFF2-40B4-BE49-F238E27FC236}">
              <a16:creationId xmlns:a16="http://schemas.microsoft.com/office/drawing/2014/main" id="{00000000-0008-0000-0F00-00009C020000}"/>
            </a:ext>
          </a:extLst>
        </xdr:cNvPr>
        <xdr:cNvSpPr txBox="1"/>
      </xdr:nvSpPr>
      <xdr:spPr>
        <a:xfrm>
          <a:off x="22199600" y="14465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23876</xdr:rowOff>
    </xdr:from>
    <xdr:to>
      <xdr:col>102</xdr:col>
      <xdr:colOff>165100</xdr:colOff>
      <xdr:row>85</xdr:row>
      <xdr:rowOff>125476</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9494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66564</xdr:rowOff>
    </xdr:from>
    <xdr:ext cx="469744" cy="259045"/>
    <xdr:sp macro="" textlink="">
      <xdr:nvSpPr>
        <xdr:cNvPr id="681" name="n_1aveValue【消防施設】&#10;一人当たり面積">
          <a:extLst>
            <a:ext uri="{FF2B5EF4-FFF2-40B4-BE49-F238E27FC236}">
              <a16:creationId xmlns:a16="http://schemas.microsoft.com/office/drawing/2014/main" id="{00000000-0008-0000-0F00-0000A9020000}"/>
            </a:ext>
          </a:extLst>
        </xdr:cNvPr>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82" name="n_2aveValue【消防施設】&#10;一人当たり面積">
          <a:extLst>
            <a:ext uri="{FF2B5EF4-FFF2-40B4-BE49-F238E27FC236}">
              <a16:creationId xmlns:a16="http://schemas.microsoft.com/office/drawing/2014/main" id="{00000000-0008-0000-0F00-0000AA020000}"/>
            </a:ext>
          </a:extLst>
        </xdr:cNvPr>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83" name="n_3aveValue【消防施設】&#10;一人当たり面積">
          <a:extLst>
            <a:ext uri="{FF2B5EF4-FFF2-40B4-BE49-F238E27FC236}">
              <a16:creationId xmlns:a16="http://schemas.microsoft.com/office/drawing/2014/main" id="{00000000-0008-0000-0F00-0000AB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684" name="n_4aveValue【消防施設】&#10;一人当たり面積">
          <a:extLst>
            <a:ext uri="{FF2B5EF4-FFF2-40B4-BE49-F238E27FC236}">
              <a16:creationId xmlns:a16="http://schemas.microsoft.com/office/drawing/2014/main" id="{00000000-0008-0000-0F00-0000AC020000}"/>
            </a:ext>
          </a:extLst>
        </xdr:cNvPr>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85" name="n_1mainValue【消防施設】&#10;一人当たり面積">
          <a:extLst>
            <a:ext uri="{FF2B5EF4-FFF2-40B4-BE49-F238E27FC236}">
              <a16:creationId xmlns:a16="http://schemas.microsoft.com/office/drawing/2014/main" id="{00000000-0008-0000-0F00-0000AD02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116603</xdr:rowOff>
    </xdr:from>
    <xdr:ext cx="469744" cy="259045"/>
    <xdr:sp macro="" textlink="">
      <xdr:nvSpPr>
        <xdr:cNvPr id="686" name="n_3mainValue【消防施設】&#10;一人当たり面積">
          <a:extLst>
            <a:ext uri="{FF2B5EF4-FFF2-40B4-BE49-F238E27FC236}">
              <a16:creationId xmlns:a16="http://schemas.microsoft.com/office/drawing/2014/main" id="{00000000-0008-0000-0F00-0000AE020000}"/>
            </a:ext>
          </a:extLst>
        </xdr:cNvPr>
        <xdr:cNvSpPr txBox="1"/>
      </xdr:nvSpPr>
      <xdr:spPr>
        <a:xfrm>
          <a:off x="19310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a:extLst>
            <a:ext uri="{FF2B5EF4-FFF2-40B4-BE49-F238E27FC236}">
              <a16:creationId xmlns:a16="http://schemas.microsoft.com/office/drawing/2014/main" id="{00000000-0008-0000-0F00-0000C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713" name="【庁舎】&#10;有形固定資産減価償却率最小値テキスト">
          <a:extLst>
            <a:ext uri="{FF2B5EF4-FFF2-40B4-BE49-F238E27FC236}">
              <a16:creationId xmlns:a16="http://schemas.microsoft.com/office/drawing/2014/main" id="{00000000-0008-0000-0F00-0000C9020000}"/>
            </a:ext>
          </a:extLst>
        </xdr:cNvPr>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715" name="【庁舎】&#10;有形固定資産減価償却率最大値テキスト">
          <a:extLst>
            <a:ext uri="{FF2B5EF4-FFF2-40B4-BE49-F238E27FC236}">
              <a16:creationId xmlns:a16="http://schemas.microsoft.com/office/drawing/2014/main" id="{00000000-0008-0000-0F00-0000CB020000}"/>
            </a:ext>
          </a:extLst>
        </xdr:cNvPr>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717" name="【庁舎】&#10;有形固定資産減価償却率平均値テキスト">
          <a:extLst>
            <a:ext uri="{FF2B5EF4-FFF2-40B4-BE49-F238E27FC236}">
              <a16:creationId xmlns:a16="http://schemas.microsoft.com/office/drawing/2014/main" id="{00000000-0008-0000-0F00-0000CD020000}"/>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38463</xdr:rowOff>
    </xdr:from>
    <xdr:to>
      <xdr:col>81</xdr:col>
      <xdr:colOff>101600</xdr:colOff>
      <xdr:row>107</xdr:row>
      <xdr:rowOff>140063</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543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365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159856</xdr:rowOff>
    </xdr:from>
    <xdr:ext cx="405111" cy="259045"/>
    <xdr:sp macro="" textlink="">
      <xdr:nvSpPr>
        <xdr:cNvPr id="730" name="n_1aveValue【庁舎】&#10;有形固定資産減価償却率">
          <a:extLst>
            <a:ext uri="{FF2B5EF4-FFF2-40B4-BE49-F238E27FC236}">
              <a16:creationId xmlns:a16="http://schemas.microsoft.com/office/drawing/2014/main" id="{00000000-0008-0000-0F00-0000DA020000}"/>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31" name="n_2aveValue【庁舎】&#10;有形固定資産減価償却率">
          <a:extLst>
            <a:ext uri="{FF2B5EF4-FFF2-40B4-BE49-F238E27FC236}">
              <a16:creationId xmlns:a16="http://schemas.microsoft.com/office/drawing/2014/main" id="{00000000-0008-0000-0F00-0000DB020000}"/>
            </a:ext>
          </a:extLst>
        </xdr:cNvPr>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732" name="n_3aveValue【庁舎】&#10;有形固定資産減価償却率">
          <a:extLst>
            <a:ext uri="{FF2B5EF4-FFF2-40B4-BE49-F238E27FC236}">
              <a16:creationId xmlns:a16="http://schemas.microsoft.com/office/drawing/2014/main" id="{00000000-0008-0000-0F00-0000DC020000}"/>
            </a:ext>
          </a:extLst>
        </xdr:cNvPr>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733" name="n_4aveValue【庁舎】&#10;有形固定資産減価償却率">
          <a:extLst>
            <a:ext uri="{FF2B5EF4-FFF2-40B4-BE49-F238E27FC236}">
              <a16:creationId xmlns:a16="http://schemas.microsoft.com/office/drawing/2014/main" id="{00000000-0008-0000-0F00-0000DD020000}"/>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131190</xdr:rowOff>
    </xdr:from>
    <xdr:ext cx="405111" cy="259045"/>
    <xdr:sp macro="" textlink="">
      <xdr:nvSpPr>
        <xdr:cNvPr id="734" name="n_1mainValue【庁舎】&#10;有形固定資産減価償却率">
          <a:extLst>
            <a:ext uri="{FF2B5EF4-FFF2-40B4-BE49-F238E27FC236}">
              <a16:creationId xmlns:a16="http://schemas.microsoft.com/office/drawing/2014/main" id="{00000000-0008-0000-0F00-0000DE020000}"/>
            </a:ext>
          </a:extLst>
        </xdr:cNvPr>
        <xdr:cNvSpPr txBox="1"/>
      </xdr:nvSpPr>
      <xdr:spPr>
        <a:xfrm>
          <a:off x="15266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735" name="n_3mainValue【庁舎】&#10;有形固定資産減価償却率">
          <a:extLst>
            <a:ext uri="{FF2B5EF4-FFF2-40B4-BE49-F238E27FC236}">
              <a16:creationId xmlns:a16="http://schemas.microsoft.com/office/drawing/2014/main" id="{00000000-0008-0000-0F00-0000DF020000}"/>
            </a:ext>
          </a:extLst>
        </xdr:cNvPr>
        <xdr:cNvSpPr txBox="1"/>
      </xdr:nvSpPr>
      <xdr:spPr>
        <a:xfrm>
          <a:off x="13500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a:extLst>
            <a:ext uri="{FF2B5EF4-FFF2-40B4-BE49-F238E27FC236}">
              <a16:creationId xmlns:a16="http://schemas.microsoft.com/office/drawing/2014/main" id="{00000000-0008-0000-0F00-0000F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62" name="【庁舎】&#10;一人当たり面積最小値テキスト">
          <a:extLst>
            <a:ext uri="{FF2B5EF4-FFF2-40B4-BE49-F238E27FC236}">
              <a16:creationId xmlns:a16="http://schemas.microsoft.com/office/drawing/2014/main" id="{00000000-0008-0000-0F00-0000FA02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764" name="【庁舎】&#10;一人当たり面積最大値テキスト">
          <a:extLst>
            <a:ext uri="{FF2B5EF4-FFF2-40B4-BE49-F238E27FC236}">
              <a16:creationId xmlns:a16="http://schemas.microsoft.com/office/drawing/2014/main" id="{00000000-0008-0000-0F00-0000FC020000}"/>
            </a:ext>
          </a:extLst>
        </xdr:cNvPr>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766" name="【庁舎】&#10;一人当たり面積平均値テキスト">
          <a:extLst>
            <a:ext uri="{FF2B5EF4-FFF2-40B4-BE49-F238E27FC236}">
              <a16:creationId xmlns:a16="http://schemas.microsoft.com/office/drawing/2014/main" id="{00000000-0008-0000-0F00-0000FE020000}"/>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54792</xdr:rowOff>
    </xdr:from>
    <xdr:to>
      <xdr:col>102</xdr:col>
      <xdr:colOff>165100</xdr:colOff>
      <xdr:row>107</xdr:row>
      <xdr:rowOff>156392</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9494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79" name="n_1aveValue【庁舎】&#10;一人当たり面積">
          <a:extLst>
            <a:ext uri="{FF2B5EF4-FFF2-40B4-BE49-F238E27FC236}">
              <a16:creationId xmlns:a16="http://schemas.microsoft.com/office/drawing/2014/main" id="{00000000-0008-0000-0F00-00000B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780" name="n_2aveValue【庁舎】&#10;一人当たり面積">
          <a:extLst>
            <a:ext uri="{FF2B5EF4-FFF2-40B4-BE49-F238E27FC236}">
              <a16:creationId xmlns:a16="http://schemas.microsoft.com/office/drawing/2014/main" id="{00000000-0008-0000-0F00-00000C030000}"/>
            </a:ext>
          </a:extLst>
        </xdr:cNvPr>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781" name="n_3aveValue【庁舎】&#10;一人当たり面積">
          <a:extLst>
            <a:ext uri="{FF2B5EF4-FFF2-40B4-BE49-F238E27FC236}">
              <a16:creationId xmlns:a16="http://schemas.microsoft.com/office/drawing/2014/main" id="{00000000-0008-0000-0F00-00000D030000}"/>
            </a:ext>
          </a:extLst>
        </xdr:cNvPr>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782" name="n_4aveValue【庁舎】&#10;一人当たり面積">
          <a:extLst>
            <a:ext uri="{FF2B5EF4-FFF2-40B4-BE49-F238E27FC236}">
              <a16:creationId xmlns:a16="http://schemas.microsoft.com/office/drawing/2014/main" id="{00000000-0008-0000-0F00-00000E030000}"/>
            </a:ext>
          </a:extLst>
        </xdr:cNvPr>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139354</xdr:rowOff>
    </xdr:from>
    <xdr:ext cx="469744" cy="259045"/>
    <xdr:sp macro="" textlink="">
      <xdr:nvSpPr>
        <xdr:cNvPr id="783" name="n_1mainValue【庁舎】&#10;一人当たり面積">
          <a:extLst>
            <a:ext uri="{FF2B5EF4-FFF2-40B4-BE49-F238E27FC236}">
              <a16:creationId xmlns:a16="http://schemas.microsoft.com/office/drawing/2014/main" id="{00000000-0008-0000-0F00-00000F030000}"/>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147519</xdr:rowOff>
    </xdr:from>
    <xdr:ext cx="469744" cy="259045"/>
    <xdr:sp macro="" textlink="">
      <xdr:nvSpPr>
        <xdr:cNvPr id="784" name="n_3mainValue【庁舎】&#10;一人当たり面積">
          <a:extLst>
            <a:ext uri="{FF2B5EF4-FFF2-40B4-BE49-F238E27FC236}">
              <a16:creationId xmlns:a16="http://schemas.microsoft.com/office/drawing/2014/main" id="{00000000-0008-0000-0F00-000010030000}"/>
            </a:ext>
          </a:extLst>
        </xdr:cNvPr>
        <xdr:cNvSpPr txBox="1"/>
      </xdr:nvSpPr>
      <xdr:spPr>
        <a:xfrm>
          <a:off x="193104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市民交流センター建設工事に伴う市民会館及び図書館旧館の解体により、減価償却率において図書館は減少、市民会館は皆減となっている。</a:t>
          </a:r>
        </a:p>
        <a:p>
          <a:r>
            <a:rPr kumimoji="1" lang="ja-JP" altLang="en-US" sz="1300">
              <a:latin typeface="ＭＳ Ｐゴシック" panose="020B0600070205080204" pitchFamily="50" charset="-128"/>
              <a:ea typeface="ＭＳ Ｐゴシック" panose="020B0600070205080204" pitchFamily="50" charset="-128"/>
            </a:rPr>
            <a:t>図書館については市民交流センター内に新しい図書館を開設することから、完成後はさらに減価償却率は減少する予定である。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また、一般廃棄物処理施設についても令和３年度以降に清掃センター工場棟を解体予定であることから、減価償却率が減少する予定である。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その他の施設については、計画的な修繕、更新による施設の長寿命化や施設の統廃合などを含めた適正管理を行っていく。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人口減やコロナ禍により厳しい経済情勢ではあるが、改善傾向にあり類似団体平均より</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引き続き地方創生の取り組みなどにより市民税等の歳入の確保に努め、財政基盤の強化を図っていく。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歳入では、地方税の固定資産税や地方消費税交付金が増となり、経常的一般財源の総額は前年度比</a:t>
          </a:r>
          <a:r>
            <a:rPr kumimoji="1" lang="en-US" altLang="ja-JP" sz="1300">
              <a:latin typeface="ＭＳ Ｐゴシック" panose="020B0600070205080204" pitchFamily="50" charset="-128"/>
              <a:ea typeface="ＭＳ Ｐゴシック" panose="020B0600070205080204" pitchFamily="50" charset="-128"/>
            </a:rPr>
            <a:t>5,997</a:t>
          </a:r>
          <a:r>
            <a:rPr kumimoji="1" lang="ja-JP" altLang="en-US" sz="1300">
              <a:latin typeface="ＭＳ Ｐゴシック" panose="020B0600070205080204" pitchFamily="50" charset="-128"/>
              <a:ea typeface="ＭＳ Ｐゴシック" panose="020B0600070205080204" pitchFamily="50" charset="-128"/>
            </a:rPr>
            <a:t>千円の増となっている。歳出では、人件費は増となっているものの、扶助費及び公債費の減により経常経費充当一般財源等の総額が前年度比</a:t>
          </a:r>
          <a:r>
            <a:rPr kumimoji="1" lang="en-US" altLang="ja-JP" sz="1300">
              <a:latin typeface="ＭＳ Ｐゴシック" panose="020B0600070205080204" pitchFamily="50" charset="-128"/>
              <a:ea typeface="ＭＳ Ｐゴシック" panose="020B0600070205080204" pitchFamily="50" charset="-128"/>
            </a:rPr>
            <a:t>53,381</a:t>
          </a:r>
          <a:r>
            <a:rPr kumimoji="1" lang="ja-JP" altLang="en-US" sz="1300">
              <a:latin typeface="ＭＳ Ｐゴシック" panose="020B0600070205080204" pitchFamily="50" charset="-128"/>
              <a:ea typeface="ＭＳ Ｐゴシック" panose="020B0600070205080204" pitchFamily="50" charset="-128"/>
            </a:rPr>
            <a:t>千円の減となっている。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以上により、経常収支比率は昨年度より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今後は、過去の大型投資事業の起債償還が終了し公債費はゆるやかに減少するものと考えるが、社会保障関係費の増大は続くと考えている。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61</xdr:row>
      <xdr:rowOff>95250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973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63</xdr:row>
      <xdr:rowOff>57996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5370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63</xdr:row>
      <xdr:rowOff>57996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5826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44450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5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以前として類似団体を下回っている状況ではあるが、昨年よりは人件費及び物件費の増により増加となっている。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これまで物件費に計上していた会計年度任用職員が人件費に計上されたこと等により増となった。物件費については、逆に会計年度任用職員が人件費に計上されたため減となったが、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スクール環境整備事業や基幹業務システム運営事業の増などにより、全体では増加している。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今後も、行政サービスを維持しつつ、経費の抑制に努めていく。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18600</xdr:rowOff>
    </xdr:from>
    <xdr:to>
      <xdr:col>23</xdr:col>
      <xdr:colOff>133350</xdr:colOff>
      <xdr:row>81</xdr:row>
      <xdr:rowOff>68655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06050"/>
          <a:ext cx="838200" cy="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9165</xdr:rowOff>
    </xdr:from>
    <xdr:to>
      <xdr:col>19</xdr:col>
      <xdr:colOff>133350</xdr:colOff>
      <xdr:row>81</xdr:row>
      <xdr:rowOff>18600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96615"/>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9165</xdr:rowOff>
    </xdr:from>
    <xdr:to>
      <xdr:col>15</xdr:col>
      <xdr:colOff>82550</xdr:colOff>
      <xdr:row>81</xdr:row>
      <xdr:rowOff>33003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3896615"/>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5338</xdr:rowOff>
    </xdr:from>
    <xdr:to>
      <xdr:col>11</xdr:col>
      <xdr:colOff>31750</xdr:colOff>
      <xdr:row>81</xdr:row>
      <xdr:rowOff>33003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92788"/>
          <a:ext cx="8890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17855</xdr:rowOff>
    </xdr:from>
    <xdr:to>
      <xdr:col>23</xdr:col>
      <xdr:colOff>184150</xdr:colOff>
      <xdr:row>81</xdr:row>
      <xdr:rowOff>119455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110582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139250</xdr:rowOff>
    </xdr:from>
    <xdr:to>
      <xdr:col>19</xdr:col>
      <xdr:colOff>184150</xdr:colOff>
      <xdr:row>81</xdr:row>
      <xdr:rowOff>69400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79577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24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129815</xdr:rowOff>
    </xdr:from>
    <xdr:to>
      <xdr:col>15</xdr:col>
      <xdr:colOff>133350</xdr:colOff>
      <xdr:row>81</xdr:row>
      <xdr:rowOff>59965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70142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1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153653</xdr:rowOff>
    </xdr:from>
    <xdr:to>
      <xdr:col>11</xdr:col>
      <xdr:colOff>82550</xdr:colOff>
      <xdr:row>81</xdr:row>
      <xdr:rowOff>83803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93980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3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125988</xdr:rowOff>
    </xdr:from>
    <xdr:to>
      <xdr:col>7</xdr:col>
      <xdr:colOff>31750</xdr:colOff>
      <xdr:row>81</xdr:row>
      <xdr:rowOff>56138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66315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1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人事異動等による増減があったものの前年より減少しており、類似団体平均を下回っている。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82</xdr:row>
      <xdr:rowOff>46264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0362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23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80736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80736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1224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80736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1224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今後も、中期職員採用計画に沿って退職者数と同程度の補充を行っていくことから数値はほぼ横ばいで推移していくものと見込んでいる。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141351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56096"/>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136123</xdr:rowOff>
    </xdr:from>
    <xdr:to>
      <xdr:col>77</xdr:col>
      <xdr:colOff>44450</xdr:colOff>
      <xdr:row>59</xdr:row>
      <xdr:rowOff>140546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51673"/>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136123</xdr:rowOff>
    </xdr:from>
    <xdr:to>
      <xdr:col>72</xdr:col>
      <xdr:colOff>203200</xdr:colOff>
      <xdr:row>59</xdr:row>
      <xdr:rowOff>138536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516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132906</xdr:rowOff>
    </xdr:from>
    <xdr:to>
      <xdr:col>68</xdr:col>
      <xdr:colOff>152400</xdr:colOff>
      <xdr:row>59</xdr:row>
      <xdr:rowOff>138536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4845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90551</xdr:rowOff>
    </xdr:from>
    <xdr:to>
      <xdr:col>81</xdr:col>
      <xdr:colOff>95250</xdr:colOff>
      <xdr:row>60</xdr:row>
      <xdr:rowOff>20701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2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89746</xdr:rowOff>
    </xdr:from>
    <xdr:to>
      <xdr:col>77</xdr:col>
      <xdr:colOff>95250</xdr:colOff>
      <xdr:row>60</xdr:row>
      <xdr:rowOff>19896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30073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85323</xdr:rowOff>
    </xdr:from>
    <xdr:to>
      <xdr:col>73</xdr:col>
      <xdr:colOff>44450</xdr:colOff>
      <xdr:row>60</xdr:row>
      <xdr:rowOff>15473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25650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6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87736</xdr:rowOff>
    </xdr:from>
    <xdr:to>
      <xdr:col>68</xdr:col>
      <xdr:colOff>203200</xdr:colOff>
      <xdr:row>60</xdr:row>
      <xdr:rowOff>17886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28063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82106</xdr:rowOff>
    </xdr:from>
    <xdr:to>
      <xdr:col>64</xdr:col>
      <xdr:colOff>152400</xdr:colOff>
      <xdr:row>60</xdr:row>
      <xdr:rowOff>12256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22433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本格的な行財政改革を開始した平成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年度決算時のピーク（</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％）から年々減少し、令和２年度には</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まで減少した。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24342</xdr:rowOff>
    </xdr:from>
    <xdr:to>
      <xdr:col>81</xdr:col>
      <xdr:colOff>44450</xdr:colOff>
      <xdr:row>44</xdr:row>
      <xdr:rowOff>134938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568142"/>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134938</xdr:rowOff>
    </xdr:from>
    <xdr:to>
      <xdr:col>77</xdr:col>
      <xdr:colOff>44450</xdr:colOff>
      <xdr:row>45</xdr:row>
      <xdr:rowOff>13758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6787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13758</xdr:rowOff>
    </xdr:from>
    <xdr:to>
      <xdr:col>72</xdr:col>
      <xdr:colOff>203200</xdr:colOff>
      <xdr:row>45</xdr:row>
      <xdr:rowOff>13758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13758</xdr:rowOff>
    </xdr:from>
    <xdr:to>
      <xdr:col>68</xdr:col>
      <xdr:colOff>152400</xdr:colOff>
      <xdr:row>45</xdr:row>
      <xdr:rowOff>23813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7290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144992</xdr:rowOff>
    </xdr:from>
    <xdr:to>
      <xdr:col>81</xdr:col>
      <xdr:colOff>95250</xdr:colOff>
      <xdr:row>44</xdr:row>
      <xdr:rowOff>75142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117069</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84138</xdr:rowOff>
    </xdr:from>
    <xdr:to>
      <xdr:col>77</xdr:col>
      <xdr:colOff>95250</xdr:colOff>
      <xdr:row>45</xdr:row>
      <xdr:rowOff>14288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170515</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71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134408</xdr:rowOff>
    </xdr:from>
    <xdr:to>
      <xdr:col>73</xdr:col>
      <xdr:colOff>44450</xdr:colOff>
      <xdr:row>45</xdr:row>
      <xdr:rowOff>64558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49335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134408</xdr:rowOff>
    </xdr:from>
    <xdr:to>
      <xdr:col>68</xdr:col>
      <xdr:colOff>203200</xdr:colOff>
      <xdr:row>45</xdr:row>
      <xdr:rowOff>64558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49335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144463</xdr:rowOff>
    </xdr:from>
    <xdr:to>
      <xdr:col>64</xdr:col>
      <xdr:colOff>152400</xdr:colOff>
      <xdr:row>45</xdr:row>
      <xdr:rowOff>74613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6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59390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公債費残高の減少に伴い将来負担比率は改善傾向にある。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境港市民交流センターの建設に伴う市債借入が一時的に増加することにより、将来負担比率が一時的に増加することが見込まれるが、次世代への負担を少しでも軽減できるよう、引き続き市債発行の抑制や基金残高の維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129540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129540</xdr:rowOff>
    </xdr:from>
    <xdr:to>
      <xdr:col>81</xdr:col>
      <xdr:colOff>44450</xdr:colOff>
      <xdr:row>21</xdr:row>
      <xdr:rowOff>167458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729990"/>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80632</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64105</xdr:rowOff>
    </xdr:from>
    <xdr:to>
      <xdr:col>81</xdr:col>
      <xdr:colOff>95250</xdr:colOff>
      <xdr:row>15</xdr:row>
      <xdr:rowOff>165705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151372</xdr:rowOff>
    </xdr:from>
    <xdr:to>
      <xdr:col>77</xdr:col>
      <xdr:colOff>44450</xdr:colOff>
      <xdr:row>21</xdr:row>
      <xdr:rowOff>167458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75182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135346</xdr:rowOff>
    </xdr:from>
    <xdr:to>
      <xdr:col>77</xdr:col>
      <xdr:colOff>95250</xdr:colOff>
      <xdr:row>16</xdr:row>
      <xdr:rowOff>65496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75673</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47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151372</xdr:rowOff>
    </xdr:from>
    <xdr:to>
      <xdr:col>72</xdr:col>
      <xdr:colOff>203200</xdr:colOff>
      <xdr:row>22</xdr:row>
      <xdr:rowOff>117808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75182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126153</xdr:rowOff>
    </xdr:from>
    <xdr:to>
      <xdr:col>73</xdr:col>
      <xdr:colOff>44450</xdr:colOff>
      <xdr:row>16</xdr:row>
      <xdr:rowOff>56303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66480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77168</xdr:rowOff>
    </xdr:from>
    <xdr:to>
      <xdr:col>68</xdr:col>
      <xdr:colOff>152400</xdr:colOff>
      <xdr:row>22</xdr:row>
      <xdr:rowOff>117808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334718"/>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123855</xdr:rowOff>
    </xdr:from>
    <xdr:to>
      <xdr:col>68</xdr:col>
      <xdr:colOff>203200</xdr:colOff>
      <xdr:row>16</xdr:row>
      <xdr:rowOff>54005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64182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111216</xdr:rowOff>
    </xdr:from>
    <xdr:to>
      <xdr:col>64</xdr:col>
      <xdr:colOff>152400</xdr:colOff>
      <xdr:row>16</xdr:row>
      <xdr:rowOff>41366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51543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78740</xdr:rowOff>
    </xdr:from>
    <xdr:to>
      <xdr:col>81</xdr:col>
      <xdr:colOff>95250</xdr:colOff>
      <xdr:row>22</xdr:row>
      <xdr:rowOff>8890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146067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57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116658</xdr:rowOff>
    </xdr:from>
    <xdr:to>
      <xdr:col>77</xdr:col>
      <xdr:colOff>95250</xdr:colOff>
      <xdr:row>22</xdr:row>
      <xdr:rowOff>46808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7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31585</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80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100572</xdr:rowOff>
    </xdr:from>
    <xdr:to>
      <xdr:col>73</xdr:col>
      <xdr:colOff>44450</xdr:colOff>
      <xdr:row>22</xdr:row>
      <xdr:rowOff>30722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15499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78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67008</xdr:rowOff>
    </xdr:from>
    <xdr:to>
      <xdr:col>68</xdr:col>
      <xdr:colOff>203200</xdr:colOff>
      <xdr:row>22</xdr:row>
      <xdr:rowOff>168608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153385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9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26368</xdr:rowOff>
    </xdr:from>
    <xdr:to>
      <xdr:col>64</xdr:col>
      <xdr:colOff>152400</xdr:colOff>
      <xdr:row>19</xdr:row>
      <xdr:rowOff>127968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112745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7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退職者分の職員数を給与号給の高くない新規採用職員で補充していることなどにより、類似団体平均を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これまで物件費に計上されていた会計年度任用職員が人件費に計上されたことなどから、前年度に比べて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ポイントの増となっている。今後も、中期職員採用計画に沿った職員採用を計画しており、更なる人件費の抑制に努める。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3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行財政改革における経常的経費抑制の取り組みにより類似団体平均を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55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66040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66040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20320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10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生活保護扶助費は前年度よりも減少しているが、障がい者関連費及び保育所関連費などの増加により依然として類似団体平均よりも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今後、少子高齢化や医療の高度化により扶助費の増加が見込まれるため、公債費の適正管理や事業の見直し等による経費削減に努め、扶助費の増加に備えた財政運営に努める。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8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155575</xdr:rowOff>
    </xdr:from>
    <xdr:to>
      <xdr:col>15</xdr:col>
      <xdr:colOff>98425</xdr:colOff>
      <xdr:row>57</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136525</xdr:rowOff>
    </xdr:from>
    <xdr:to>
      <xdr:col>11</xdr:col>
      <xdr:colOff>9525</xdr:colOff>
      <xdr:row>56</xdr:row>
      <xdr:rowOff>155575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37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104775</xdr:rowOff>
    </xdr:from>
    <xdr:to>
      <xdr:col>11</xdr:col>
      <xdr:colOff>60325</xdr:colOff>
      <xdr:row>57</xdr:row>
      <xdr:rowOff>34925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19702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85725</xdr:rowOff>
    </xdr:from>
    <xdr:to>
      <xdr:col>6</xdr:col>
      <xdr:colOff>171450</xdr:colOff>
      <xdr:row>57</xdr:row>
      <xdr:rowOff>15875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介護保険事業への繰出金について、介護サービス等の利用増に伴い増加が続いている。</a:t>
          </a:r>
        </a:p>
        <a:p>
          <a:r>
            <a:rPr kumimoji="1" lang="ja-JP" altLang="en-US" sz="1300">
              <a:latin typeface="ＭＳ Ｐゴシック" panose="020B0600070205080204" pitchFamily="50" charset="-128"/>
              <a:ea typeface="ＭＳ Ｐゴシック" panose="020B0600070205080204" pitchFamily="50" charset="-128"/>
            </a:rPr>
            <a:t>　国民健康保険・後期高齢者医療とあわせて健康寿命の増進に努め、下水道事業については一般会計同様に公債費の適正管理等に努めることで、繰出金の抑制を図る。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19050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45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19050</xdr:rowOff>
    </xdr:from>
    <xdr:to>
      <xdr:col>78</xdr:col>
      <xdr:colOff>69850</xdr:colOff>
      <xdr:row>61</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61</xdr:row>
      <xdr:rowOff>57150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57150</xdr:rowOff>
    </xdr:from>
    <xdr:to>
      <xdr:col>69</xdr:col>
      <xdr:colOff>92075</xdr:colOff>
      <xdr:row>61</xdr:row>
      <xdr:rowOff>158750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51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86377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139700</xdr:rowOff>
    </xdr:from>
    <xdr:to>
      <xdr:col>78</xdr:col>
      <xdr:colOff>120650</xdr:colOff>
      <xdr:row>61</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54627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6350</xdr:rowOff>
    </xdr:from>
    <xdr:to>
      <xdr:col>74</xdr:col>
      <xdr:colOff>31750</xdr:colOff>
      <xdr:row>61</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107950</xdr:rowOff>
    </xdr:from>
    <xdr:to>
      <xdr:col>65</xdr:col>
      <xdr:colOff>53975</xdr:colOff>
      <xdr:row>62</xdr:row>
      <xdr:rowOff>38100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21844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94996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行財政改革を本格的に開始した平成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年度以降、投資的事業を厳選し、市債の発行を抑制する等、公債費の適正管理に努めており、その結果として、市債残高は平成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年度をピークに減少し、公債費についても平成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年度をピークに年々減少してきている。</a:t>
          </a:r>
        </a:p>
        <a:p>
          <a:r>
            <a:rPr kumimoji="1" lang="ja-JP" altLang="en-US" sz="1300">
              <a:latin typeface="ＭＳ Ｐゴシック" panose="020B0600070205080204" pitchFamily="50" charset="-128"/>
              <a:ea typeface="ＭＳ Ｐゴシック" panose="020B0600070205080204" pitchFamily="50" charset="-128"/>
            </a:rPr>
            <a:t>　今後も市債発行や公債費の適正管理に努め、減少を図っていく。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837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98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138430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123190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行財政改革による人件費・物件費等の抑制の効果も見られるが、少子高齢化の急速な進展等に伴い、社会保障関係経費の増加傾向が続いていることから全体として高い値となっている。</a:t>
          </a:r>
        </a:p>
        <a:p>
          <a:r>
            <a:rPr kumimoji="1" lang="ja-JP" altLang="en-US" sz="1300">
              <a:latin typeface="ＭＳ Ｐゴシック" panose="020B0600070205080204" pitchFamily="50" charset="-128"/>
              <a:ea typeface="ＭＳ Ｐゴシック" panose="020B0600070205080204" pitchFamily="50" charset="-128"/>
            </a:rPr>
            <a:t>　今後も、事業の適正化を図り経費の縮減に努めていく。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77</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583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99568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99568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17272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675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150887</xdr:rowOff>
    </xdr:from>
    <xdr:to>
      <xdr:col>29</xdr:col>
      <xdr:colOff>127000</xdr:colOff>
      <xdr:row>17</xdr:row>
      <xdr:rowOff>162089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13162"/>
          <a:ext cx="6477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150343</xdr:rowOff>
    </xdr:from>
    <xdr:to>
      <xdr:col>26</xdr:col>
      <xdr:colOff>50800</xdr:colOff>
      <xdr:row>17</xdr:row>
      <xdr:rowOff>162089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112618"/>
          <a:ext cx="698500" cy="11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150343</xdr:rowOff>
    </xdr:from>
    <xdr:to>
      <xdr:col>22</xdr:col>
      <xdr:colOff>114300</xdr:colOff>
      <xdr:row>17</xdr:row>
      <xdr:rowOff>155692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12618"/>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155692</xdr:rowOff>
    </xdr:from>
    <xdr:to>
      <xdr:col>18</xdr:col>
      <xdr:colOff>177800</xdr:colOff>
      <xdr:row>17</xdr:row>
      <xdr:rowOff>163776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17967"/>
          <a:ext cx="698500" cy="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100087</xdr:rowOff>
    </xdr:from>
    <xdr:to>
      <xdr:col>29</xdr:col>
      <xdr:colOff>177800</xdr:colOff>
      <xdr:row>18</xdr:row>
      <xdr:rowOff>30237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6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8664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7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111289</xdr:rowOff>
    </xdr:from>
    <xdr:to>
      <xdr:col>26</xdr:col>
      <xdr:colOff>101600</xdr:colOff>
      <xdr:row>18</xdr:row>
      <xdr:rowOff>41439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7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26216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5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99543</xdr:rowOff>
    </xdr:from>
    <xdr:to>
      <xdr:col>22</xdr:col>
      <xdr:colOff>165100</xdr:colOff>
      <xdr:row>18</xdr:row>
      <xdr:rowOff>29693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6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14470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4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104892</xdr:rowOff>
    </xdr:from>
    <xdr:to>
      <xdr:col>19</xdr:col>
      <xdr:colOff>38100</xdr:colOff>
      <xdr:row>18</xdr:row>
      <xdr:rowOff>35042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6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19819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112976</xdr:rowOff>
    </xdr:from>
    <xdr:to>
      <xdr:col>15</xdr:col>
      <xdr:colOff>101600</xdr:colOff>
      <xdr:row>18</xdr:row>
      <xdr:rowOff>43126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7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27903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311594</xdr:rowOff>
    </xdr:from>
    <xdr:to>
      <xdr:col>29</xdr:col>
      <xdr:colOff>127000</xdr:colOff>
      <xdr:row>36</xdr:row>
      <xdr:rowOff>21570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21944"/>
          <a:ext cx="647700" cy="5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279933</xdr:rowOff>
    </xdr:from>
    <xdr:to>
      <xdr:col>26</xdr:col>
      <xdr:colOff>50800</xdr:colOff>
      <xdr:row>35</xdr:row>
      <xdr:rowOff>311594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90283"/>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262811</xdr:rowOff>
    </xdr:from>
    <xdr:to>
      <xdr:col>22</xdr:col>
      <xdr:colOff>114300</xdr:colOff>
      <xdr:row>35</xdr:row>
      <xdr:rowOff>279933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73161"/>
          <a:ext cx="698500" cy="1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262811</xdr:rowOff>
    </xdr:from>
    <xdr:to>
      <xdr:col>18</xdr:col>
      <xdr:colOff>177800</xdr:colOff>
      <xdr:row>35</xdr:row>
      <xdr:rowOff>269646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73161"/>
          <a:ext cx="698500" cy="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313670</xdr:rowOff>
    </xdr:from>
    <xdr:to>
      <xdr:col>29</xdr:col>
      <xdr:colOff>177800</xdr:colOff>
      <xdr:row>36</xdr:row>
      <xdr:rowOff>72370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2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285747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9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260794</xdr:rowOff>
    </xdr:from>
    <xdr:to>
      <xdr:col>26</xdr:col>
      <xdr:colOff>101600</xdr:colOff>
      <xdr:row>36</xdr:row>
      <xdr:rowOff>19494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7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29671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64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229133</xdr:rowOff>
    </xdr:from>
    <xdr:to>
      <xdr:col>22</xdr:col>
      <xdr:colOff>165100</xdr:colOff>
      <xdr:row>35</xdr:row>
      <xdr:rowOff>330733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3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340910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60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212011</xdr:rowOff>
    </xdr:from>
    <xdr:to>
      <xdr:col>19</xdr:col>
      <xdr:colOff>38100</xdr:colOff>
      <xdr:row>35</xdr:row>
      <xdr:rowOff>313611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2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323788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59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218846</xdr:rowOff>
    </xdr:from>
    <xdr:to>
      <xdr:col>15</xdr:col>
      <xdr:colOff>101600</xdr:colOff>
      <xdr:row>35</xdr:row>
      <xdr:rowOff>320446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2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330623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164325</xdr:rowOff>
    </xdr:from>
    <xdr:to>
      <xdr:col>24</xdr:col>
      <xdr:colOff>63500</xdr:colOff>
      <xdr:row>37</xdr:row>
      <xdr:rowOff>23096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36525"/>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168737</xdr:rowOff>
    </xdr:from>
    <xdr:to>
      <xdr:col>19</xdr:col>
      <xdr:colOff>177800</xdr:colOff>
      <xdr:row>37</xdr:row>
      <xdr:rowOff>23096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40937"/>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166817</xdr:rowOff>
    </xdr:from>
    <xdr:to>
      <xdr:col>15</xdr:col>
      <xdr:colOff>50800</xdr:colOff>
      <xdr:row>36</xdr:row>
      <xdr:rowOff>168737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901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166817</xdr:rowOff>
    </xdr:from>
    <xdr:to>
      <xdr:col>10</xdr:col>
      <xdr:colOff>114300</xdr:colOff>
      <xdr:row>37</xdr:row>
      <xdr:rowOff>24454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9017"/>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113525</xdr:rowOff>
    </xdr:from>
    <xdr:to>
      <xdr:col>24</xdr:col>
      <xdr:colOff>114300</xdr:colOff>
      <xdr:row>37</xdr:row>
      <xdr:rowOff>43675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28452</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143746</xdr:rowOff>
    </xdr:from>
    <xdr:to>
      <xdr:col>20</xdr:col>
      <xdr:colOff>38100</xdr:colOff>
      <xdr:row>37</xdr:row>
      <xdr:rowOff>73896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65023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117937</xdr:rowOff>
    </xdr:from>
    <xdr:to>
      <xdr:col>15</xdr:col>
      <xdr:colOff>101600</xdr:colOff>
      <xdr:row>37</xdr:row>
      <xdr:rowOff>48087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39214</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116017</xdr:rowOff>
    </xdr:from>
    <xdr:to>
      <xdr:col>10</xdr:col>
      <xdr:colOff>165100</xdr:colOff>
      <xdr:row>37</xdr:row>
      <xdr:rowOff>46167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37294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145104</xdr:rowOff>
    </xdr:from>
    <xdr:to>
      <xdr:col>6</xdr:col>
      <xdr:colOff>38100</xdr:colOff>
      <xdr:row>37</xdr:row>
      <xdr:rowOff>75254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66381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162167</xdr:rowOff>
    </xdr:from>
    <xdr:to>
      <xdr:col>24</xdr:col>
      <xdr:colOff>63500</xdr:colOff>
      <xdr:row>58</xdr:row>
      <xdr:rowOff>29232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34817"/>
          <a:ext cx="838200" cy="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29232</xdr:rowOff>
    </xdr:from>
    <xdr:to>
      <xdr:col>19</xdr:col>
      <xdr:colOff>177800</xdr:colOff>
      <xdr:row>58</xdr:row>
      <xdr:rowOff>67453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73332"/>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16448</xdr:rowOff>
    </xdr:from>
    <xdr:to>
      <xdr:col>15</xdr:col>
      <xdr:colOff>50800</xdr:colOff>
      <xdr:row>58</xdr:row>
      <xdr:rowOff>67453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960548"/>
          <a:ext cx="889000" cy="5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16448</xdr:rowOff>
    </xdr:from>
    <xdr:to>
      <xdr:col>10</xdr:col>
      <xdr:colOff>114300</xdr:colOff>
      <xdr:row>58</xdr:row>
      <xdr:rowOff>53911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60548"/>
          <a:ext cx="889000" cy="3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111367</xdr:rowOff>
    </xdr:from>
    <xdr:to>
      <xdr:col>24</xdr:col>
      <xdr:colOff>114300</xdr:colOff>
      <xdr:row>58</xdr:row>
      <xdr:rowOff>41517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26294</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149882</xdr:rowOff>
    </xdr:from>
    <xdr:to>
      <xdr:col>20</xdr:col>
      <xdr:colOff>38100</xdr:colOff>
      <xdr:row>58</xdr:row>
      <xdr:rowOff>80032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71159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16653</xdr:rowOff>
    </xdr:from>
    <xdr:to>
      <xdr:col>15</xdr:col>
      <xdr:colOff>101600</xdr:colOff>
      <xdr:row>58</xdr:row>
      <xdr:rowOff>118253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109380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137098</xdr:rowOff>
    </xdr:from>
    <xdr:to>
      <xdr:col>10</xdr:col>
      <xdr:colOff>165100</xdr:colOff>
      <xdr:row>58</xdr:row>
      <xdr:rowOff>67248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58375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0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3111</xdr:rowOff>
    </xdr:from>
    <xdr:to>
      <xdr:col>6</xdr:col>
      <xdr:colOff>38100</xdr:colOff>
      <xdr:row>58</xdr:row>
      <xdr:rowOff>104711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95838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0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147129</xdr:rowOff>
    </xdr:from>
    <xdr:to>
      <xdr:col>24</xdr:col>
      <xdr:colOff>63500</xdr:colOff>
      <xdr:row>78</xdr:row>
      <xdr:rowOff>169932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520229"/>
          <a:ext cx="8382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165018</xdr:rowOff>
    </xdr:from>
    <xdr:to>
      <xdr:col>19</xdr:col>
      <xdr:colOff>177800</xdr:colOff>
      <xdr:row>78</xdr:row>
      <xdr:rowOff>169932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538118"/>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149758</xdr:rowOff>
    </xdr:from>
    <xdr:to>
      <xdr:col>15</xdr:col>
      <xdr:colOff>50800</xdr:colOff>
      <xdr:row>78</xdr:row>
      <xdr:rowOff>165018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522858"/>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149758</xdr:rowOff>
    </xdr:from>
    <xdr:to>
      <xdr:col>10</xdr:col>
      <xdr:colOff>114300</xdr:colOff>
      <xdr:row>78</xdr:row>
      <xdr:rowOff>162274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522858"/>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96329</xdr:rowOff>
    </xdr:from>
    <xdr:to>
      <xdr:col>24</xdr:col>
      <xdr:colOff>114300</xdr:colOff>
      <xdr:row>79</xdr:row>
      <xdr:rowOff>26479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11256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119132</xdr:rowOff>
    </xdr:from>
    <xdr:to>
      <xdr:col>20</xdr:col>
      <xdr:colOff>38100</xdr:colOff>
      <xdr:row>79</xdr:row>
      <xdr:rowOff>49282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40409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114218</xdr:rowOff>
    </xdr:from>
    <xdr:to>
      <xdr:col>15</xdr:col>
      <xdr:colOff>101600</xdr:colOff>
      <xdr:row>79</xdr:row>
      <xdr:rowOff>44368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35495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98958</xdr:rowOff>
    </xdr:from>
    <xdr:to>
      <xdr:col>10</xdr:col>
      <xdr:colOff>165100</xdr:colOff>
      <xdr:row>79</xdr:row>
      <xdr:rowOff>29108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20235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111474</xdr:rowOff>
    </xdr:from>
    <xdr:to>
      <xdr:col>6</xdr:col>
      <xdr:colOff>38100</xdr:colOff>
      <xdr:row>79</xdr:row>
      <xdr:rowOff>41624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32751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119979</xdr:rowOff>
    </xdr:from>
    <xdr:to>
      <xdr:col>24</xdr:col>
      <xdr:colOff>63500</xdr:colOff>
      <xdr:row>96</xdr:row>
      <xdr:rowOff>151572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79179"/>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151572</xdr:rowOff>
    </xdr:from>
    <xdr:to>
      <xdr:col>19</xdr:col>
      <xdr:colOff>177800</xdr:colOff>
      <xdr:row>97</xdr:row>
      <xdr:rowOff>1656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10772"/>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1656</xdr:rowOff>
    </xdr:from>
    <xdr:to>
      <xdr:col>15</xdr:col>
      <xdr:colOff>50800</xdr:colOff>
      <xdr:row>97</xdr:row>
      <xdr:rowOff>16583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32306"/>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166850</xdr:rowOff>
    </xdr:from>
    <xdr:to>
      <xdr:col>10</xdr:col>
      <xdr:colOff>114300</xdr:colOff>
      <xdr:row>97</xdr:row>
      <xdr:rowOff>16583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2605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69179</xdr:rowOff>
    </xdr:from>
    <xdr:to>
      <xdr:col>24</xdr:col>
      <xdr:colOff>114300</xdr:colOff>
      <xdr:row>96</xdr:row>
      <xdr:rowOff>170779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47606</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100772</xdr:rowOff>
    </xdr:from>
    <xdr:to>
      <xdr:col>20</xdr:col>
      <xdr:colOff>38100</xdr:colOff>
      <xdr:row>97</xdr:row>
      <xdr:rowOff>30922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22049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665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122306</xdr:rowOff>
    </xdr:from>
    <xdr:to>
      <xdr:col>15</xdr:col>
      <xdr:colOff>101600</xdr:colOff>
      <xdr:row>97</xdr:row>
      <xdr:rowOff>52456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43583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667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137233</xdr:rowOff>
    </xdr:from>
    <xdr:to>
      <xdr:col>10</xdr:col>
      <xdr:colOff>165100</xdr:colOff>
      <xdr:row>97</xdr:row>
      <xdr:rowOff>67383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58510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116050</xdr:rowOff>
    </xdr:from>
    <xdr:to>
      <xdr:col>6</xdr:col>
      <xdr:colOff>38100</xdr:colOff>
      <xdr:row>97</xdr:row>
      <xdr:rowOff>46200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37327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6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168004</xdr:rowOff>
    </xdr:from>
    <xdr:to>
      <xdr:col>55</xdr:col>
      <xdr:colOff>0</xdr:colOff>
      <xdr:row>38</xdr:row>
      <xdr:rowOff>50561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68754"/>
          <a:ext cx="838200" cy="3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49773</xdr:rowOff>
    </xdr:from>
    <xdr:to>
      <xdr:col>50</xdr:col>
      <xdr:colOff>114300</xdr:colOff>
      <xdr:row>38</xdr:row>
      <xdr:rowOff>50561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56487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49773</xdr:rowOff>
    </xdr:from>
    <xdr:to>
      <xdr:col>45</xdr:col>
      <xdr:colOff>177800</xdr:colOff>
      <xdr:row>38</xdr:row>
      <xdr:rowOff>50092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64873"/>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50092</xdr:rowOff>
    </xdr:from>
    <xdr:to>
      <xdr:col>41</xdr:col>
      <xdr:colOff>50800</xdr:colOff>
      <xdr:row>38</xdr:row>
      <xdr:rowOff>54642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65192"/>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117204</xdr:rowOff>
    </xdr:from>
    <xdr:to>
      <xdr:col>55</xdr:col>
      <xdr:colOff>50800</xdr:colOff>
      <xdr:row>36</xdr:row>
      <xdr:rowOff>47354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32131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3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171211</xdr:rowOff>
    </xdr:from>
    <xdr:to>
      <xdr:col>50</xdr:col>
      <xdr:colOff>165100</xdr:colOff>
      <xdr:row>38</xdr:row>
      <xdr:rowOff>101361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92488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0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170423</xdr:rowOff>
    </xdr:from>
    <xdr:to>
      <xdr:col>46</xdr:col>
      <xdr:colOff>38100</xdr:colOff>
      <xdr:row>38</xdr:row>
      <xdr:rowOff>100573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91700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170742</xdr:rowOff>
    </xdr:from>
    <xdr:to>
      <xdr:col>41</xdr:col>
      <xdr:colOff>101600</xdr:colOff>
      <xdr:row>38</xdr:row>
      <xdr:rowOff>100892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92019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0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3842</xdr:rowOff>
    </xdr:from>
    <xdr:to>
      <xdr:col>36</xdr:col>
      <xdr:colOff>165100</xdr:colOff>
      <xdr:row>38</xdr:row>
      <xdr:rowOff>105442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96569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11158</xdr:rowOff>
    </xdr:from>
    <xdr:to>
      <xdr:col>55</xdr:col>
      <xdr:colOff>0</xdr:colOff>
      <xdr:row>57</xdr:row>
      <xdr:rowOff>37195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783808"/>
          <a:ext cx="8382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11158</xdr:rowOff>
    </xdr:from>
    <xdr:to>
      <xdr:col>50</xdr:col>
      <xdr:colOff>114300</xdr:colOff>
      <xdr:row>57</xdr:row>
      <xdr:rowOff>94099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783808"/>
          <a:ext cx="889000" cy="8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48831</xdr:rowOff>
    </xdr:from>
    <xdr:to>
      <xdr:col>45</xdr:col>
      <xdr:colOff>177800</xdr:colOff>
      <xdr:row>57</xdr:row>
      <xdr:rowOff>94099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821481"/>
          <a:ext cx="889000" cy="4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48831</xdr:rowOff>
    </xdr:from>
    <xdr:to>
      <xdr:col>41</xdr:col>
      <xdr:colOff>50800</xdr:colOff>
      <xdr:row>57</xdr:row>
      <xdr:rowOff>95416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821481"/>
          <a:ext cx="8890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157845</xdr:rowOff>
    </xdr:from>
    <xdr:to>
      <xdr:col>55</xdr:col>
      <xdr:colOff>50800</xdr:colOff>
      <xdr:row>57</xdr:row>
      <xdr:rowOff>87995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136272</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3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131808</xdr:rowOff>
    </xdr:from>
    <xdr:to>
      <xdr:col>50</xdr:col>
      <xdr:colOff>165100</xdr:colOff>
      <xdr:row>57</xdr:row>
      <xdr:rowOff>61958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53085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8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43299</xdr:rowOff>
    </xdr:from>
    <xdr:to>
      <xdr:col>46</xdr:col>
      <xdr:colOff>38100</xdr:colOff>
      <xdr:row>57</xdr:row>
      <xdr:rowOff>144899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136026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9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169481</xdr:rowOff>
    </xdr:from>
    <xdr:to>
      <xdr:col>41</xdr:col>
      <xdr:colOff>101600</xdr:colOff>
      <xdr:row>57</xdr:row>
      <xdr:rowOff>99631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90758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44616</xdr:rowOff>
    </xdr:from>
    <xdr:to>
      <xdr:col>36</xdr:col>
      <xdr:colOff>165100</xdr:colOff>
      <xdr:row>57</xdr:row>
      <xdr:rowOff>146216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137343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91134</xdr:rowOff>
    </xdr:from>
    <xdr:to>
      <xdr:col>55</xdr:col>
      <xdr:colOff>0</xdr:colOff>
      <xdr:row>77</xdr:row>
      <xdr:rowOff>107068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121334"/>
          <a:ext cx="838200" cy="1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91134</xdr:rowOff>
    </xdr:from>
    <xdr:to>
      <xdr:col>50</xdr:col>
      <xdr:colOff>114300</xdr:colOff>
      <xdr:row>77</xdr:row>
      <xdr:rowOff>99375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3121334"/>
          <a:ext cx="889000" cy="1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20690</xdr:rowOff>
    </xdr:from>
    <xdr:to>
      <xdr:col>45</xdr:col>
      <xdr:colOff>177800</xdr:colOff>
      <xdr:row>77</xdr:row>
      <xdr:rowOff>99375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3222340"/>
          <a:ext cx="889000" cy="7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20690</xdr:rowOff>
    </xdr:from>
    <xdr:to>
      <xdr:col>41</xdr:col>
      <xdr:colOff>50800</xdr:colOff>
      <xdr:row>77</xdr:row>
      <xdr:rowOff>125310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6972300" y="13222340"/>
          <a:ext cx="889000" cy="10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56268</xdr:rowOff>
    </xdr:from>
    <xdr:to>
      <xdr:col>55</xdr:col>
      <xdr:colOff>50800</xdr:colOff>
      <xdr:row>77</xdr:row>
      <xdr:rowOff>157868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2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19116</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40334</xdr:rowOff>
    </xdr:from>
    <xdr:to>
      <xdr:col>50</xdr:col>
      <xdr:colOff>165100</xdr:colOff>
      <xdr:row>76</xdr:row>
      <xdr:rowOff>141934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0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158461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8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48575</xdr:rowOff>
    </xdr:from>
    <xdr:to>
      <xdr:col>46</xdr:col>
      <xdr:colOff>38100</xdr:colOff>
      <xdr:row>77</xdr:row>
      <xdr:rowOff>150175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166702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2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141340</xdr:rowOff>
    </xdr:from>
    <xdr:to>
      <xdr:col>41</xdr:col>
      <xdr:colOff>101600</xdr:colOff>
      <xdr:row>77</xdr:row>
      <xdr:rowOff>71490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1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88018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74510</xdr:rowOff>
    </xdr:from>
    <xdr:to>
      <xdr:col>36</xdr:col>
      <xdr:colOff>165100</xdr:colOff>
      <xdr:row>78</xdr:row>
      <xdr:rowOff>4660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2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167237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29505</xdr:rowOff>
    </xdr:from>
    <xdr:to>
      <xdr:col>54</xdr:col>
      <xdr:colOff>189865</xdr:colOff>
      <xdr:row>98</xdr:row>
      <xdr:rowOff>21989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0005"/>
          <a:ext cx="1270" cy="1364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25816</xdr:rowOff>
    </xdr:from>
    <xdr:ext cx="534377"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68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21989</xdr:rowOff>
    </xdr:from>
    <xdr:to>
      <xdr:col>55</xdr:col>
      <xdr:colOff>88900</xdr:colOff>
      <xdr:row>98</xdr:row>
      <xdr:rowOff>21989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682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147632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29505</xdr:rowOff>
    </xdr:from>
    <xdr:to>
      <xdr:col>55</xdr:col>
      <xdr:colOff>88900</xdr:colOff>
      <xdr:row>90</xdr:row>
      <xdr:rowOff>29505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155592</xdr:rowOff>
    </xdr:from>
    <xdr:to>
      <xdr:col>55</xdr:col>
      <xdr:colOff>0</xdr:colOff>
      <xdr:row>98</xdr:row>
      <xdr:rowOff>30978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614792"/>
          <a:ext cx="838200" cy="2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107287</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22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84410</xdr:rowOff>
    </xdr:from>
    <xdr:to>
      <xdr:col>55</xdr:col>
      <xdr:colOff>50800</xdr:colOff>
      <xdr:row>96</xdr:row>
      <xdr:rowOff>14560</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3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95580</xdr:rowOff>
    </xdr:from>
    <xdr:to>
      <xdr:col>50</xdr:col>
      <xdr:colOff>114300</xdr:colOff>
      <xdr:row>98</xdr:row>
      <xdr:rowOff>30978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726230"/>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150019</xdr:rowOff>
    </xdr:from>
    <xdr:to>
      <xdr:col>50</xdr:col>
      <xdr:colOff>165100</xdr:colOff>
      <xdr:row>96</xdr:row>
      <xdr:rowOff>80169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4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96696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72111" y="162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95580</xdr:rowOff>
    </xdr:from>
    <xdr:to>
      <xdr:col>45</xdr:col>
      <xdr:colOff>177800</xdr:colOff>
      <xdr:row>97</xdr:row>
      <xdr:rowOff>152620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726230"/>
          <a:ext cx="8890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43500</xdr:rowOff>
    </xdr:from>
    <xdr:to>
      <xdr:col>46</xdr:col>
      <xdr:colOff>38100</xdr:colOff>
      <xdr:row>96</xdr:row>
      <xdr:rowOff>145100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50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161627</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2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56626</xdr:rowOff>
    </xdr:from>
    <xdr:to>
      <xdr:col>41</xdr:col>
      <xdr:colOff>50800</xdr:colOff>
      <xdr:row>97</xdr:row>
      <xdr:rowOff>152620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687276"/>
          <a:ext cx="889000" cy="9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14212</xdr:rowOff>
    </xdr:from>
    <xdr:to>
      <xdr:col>41</xdr:col>
      <xdr:colOff>101600</xdr:colOff>
      <xdr:row>96</xdr:row>
      <xdr:rowOff>115812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4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132339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2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20329</xdr:rowOff>
    </xdr:from>
    <xdr:to>
      <xdr:col>36</xdr:col>
      <xdr:colOff>165100</xdr:colOff>
      <xdr:row>96</xdr:row>
      <xdr:rowOff>121929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47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138456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25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104792</xdr:rowOff>
    </xdr:from>
    <xdr:to>
      <xdr:col>55</xdr:col>
      <xdr:colOff>50800</xdr:colOff>
      <xdr:row>97</xdr:row>
      <xdr:rowOff>34942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83219</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5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151628</xdr:rowOff>
    </xdr:from>
    <xdr:to>
      <xdr:col>50</xdr:col>
      <xdr:colOff>165100</xdr:colOff>
      <xdr:row>98</xdr:row>
      <xdr:rowOff>81778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72905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44780</xdr:rowOff>
    </xdr:from>
    <xdr:to>
      <xdr:col>46</xdr:col>
      <xdr:colOff>38100</xdr:colOff>
      <xdr:row>97</xdr:row>
      <xdr:rowOff>146380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137507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101820</xdr:rowOff>
    </xdr:from>
    <xdr:to>
      <xdr:col>41</xdr:col>
      <xdr:colOff>101600</xdr:colOff>
      <xdr:row>98</xdr:row>
      <xdr:rowOff>31970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23097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5826</xdr:rowOff>
    </xdr:from>
    <xdr:to>
      <xdr:col>36</xdr:col>
      <xdr:colOff>165100</xdr:colOff>
      <xdr:row>97</xdr:row>
      <xdr:rowOff>107426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98553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162179</xdr:rowOff>
    </xdr:from>
    <xdr:to>
      <xdr:col>85</xdr:col>
      <xdr:colOff>127000</xdr:colOff>
      <xdr:row>79</xdr:row>
      <xdr:rowOff>10454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535279"/>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139188</xdr:rowOff>
    </xdr:from>
    <xdr:to>
      <xdr:col>81</xdr:col>
      <xdr:colOff>50800</xdr:colOff>
      <xdr:row>78</xdr:row>
      <xdr:rowOff>162179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512288"/>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139188</xdr:rowOff>
    </xdr:from>
    <xdr:to>
      <xdr:col>76</xdr:col>
      <xdr:colOff>114300</xdr:colOff>
      <xdr:row>78</xdr:row>
      <xdr:rowOff>139483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512288"/>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139483</xdr:rowOff>
    </xdr:from>
    <xdr:to>
      <xdr:col>71</xdr:col>
      <xdr:colOff>177800</xdr:colOff>
      <xdr:row>78</xdr:row>
      <xdr:rowOff>140582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512583"/>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131104</xdr:rowOff>
    </xdr:from>
    <xdr:to>
      <xdr:col>85</xdr:col>
      <xdr:colOff>177800</xdr:colOff>
      <xdr:row>79</xdr:row>
      <xdr:rowOff>61254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5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109531</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4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111379</xdr:rowOff>
    </xdr:from>
    <xdr:to>
      <xdr:col>81</xdr:col>
      <xdr:colOff>101600</xdr:colOff>
      <xdr:row>79</xdr:row>
      <xdr:rowOff>41529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32656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5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88388</xdr:rowOff>
    </xdr:from>
    <xdr:to>
      <xdr:col>76</xdr:col>
      <xdr:colOff>165100</xdr:colOff>
      <xdr:row>79</xdr:row>
      <xdr:rowOff>18538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4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5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88683</xdr:rowOff>
    </xdr:from>
    <xdr:to>
      <xdr:col>72</xdr:col>
      <xdr:colOff>38100</xdr:colOff>
      <xdr:row>79</xdr:row>
      <xdr:rowOff>18833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4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5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89782</xdr:rowOff>
    </xdr:from>
    <xdr:to>
      <xdr:col>67</xdr:col>
      <xdr:colOff>101600</xdr:colOff>
      <xdr:row>79</xdr:row>
      <xdr:rowOff>19932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4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11059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5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11316</xdr:rowOff>
    </xdr:from>
    <xdr:to>
      <xdr:col>85</xdr:col>
      <xdr:colOff>127000</xdr:colOff>
      <xdr:row>98</xdr:row>
      <xdr:rowOff>49619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813416"/>
          <a:ext cx="838200" cy="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11316</xdr:rowOff>
    </xdr:from>
    <xdr:to>
      <xdr:col>81</xdr:col>
      <xdr:colOff>50800</xdr:colOff>
      <xdr:row>98</xdr:row>
      <xdr:rowOff>71501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813416"/>
          <a:ext cx="889000" cy="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107328</xdr:rowOff>
    </xdr:from>
    <xdr:to>
      <xdr:col>76</xdr:col>
      <xdr:colOff>114300</xdr:colOff>
      <xdr:row>98</xdr:row>
      <xdr:rowOff>71501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737978"/>
          <a:ext cx="889000" cy="1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107328</xdr:rowOff>
    </xdr:from>
    <xdr:to>
      <xdr:col>71</xdr:col>
      <xdr:colOff>177800</xdr:colOff>
      <xdr:row>98</xdr:row>
      <xdr:rowOff>50597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737978"/>
          <a:ext cx="889000" cy="1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170269</xdr:rowOff>
    </xdr:from>
    <xdr:to>
      <xdr:col>85</xdr:col>
      <xdr:colOff>177800</xdr:colOff>
      <xdr:row>98</xdr:row>
      <xdr:rowOff>100419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8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85196</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131966</xdr:rowOff>
    </xdr:from>
    <xdr:to>
      <xdr:col>81</xdr:col>
      <xdr:colOff>101600</xdr:colOff>
      <xdr:row>98</xdr:row>
      <xdr:rowOff>62116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53243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20701</xdr:rowOff>
    </xdr:from>
    <xdr:to>
      <xdr:col>76</xdr:col>
      <xdr:colOff>165100</xdr:colOff>
      <xdr:row>98</xdr:row>
      <xdr:rowOff>122301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8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113428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56528</xdr:rowOff>
    </xdr:from>
    <xdr:to>
      <xdr:col>72</xdr:col>
      <xdr:colOff>38100</xdr:colOff>
      <xdr:row>97</xdr:row>
      <xdr:rowOff>158128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3205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171247</xdr:rowOff>
    </xdr:from>
    <xdr:to>
      <xdr:col>67</xdr:col>
      <xdr:colOff>101600</xdr:colOff>
      <xdr:row>98</xdr:row>
      <xdr:rowOff>101397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92524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98030</xdr:rowOff>
    </xdr:from>
    <xdr:to>
      <xdr:col>107</xdr:col>
      <xdr:colOff>50800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84580"/>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98030</xdr:rowOff>
    </xdr:from>
    <xdr:to>
      <xdr:col>102</xdr:col>
      <xdr:colOff>114300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84580"/>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47230</xdr:rowOff>
    </xdr:from>
    <xdr:to>
      <xdr:col>102</xdr:col>
      <xdr:colOff>165100</xdr:colOff>
      <xdr:row>39</xdr:row>
      <xdr:rowOff>148830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139957</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12579</xdr:rowOff>
    </xdr:from>
    <xdr:to>
      <xdr:col>116</xdr:col>
      <xdr:colOff>63500</xdr:colOff>
      <xdr:row>56</xdr:row>
      <xdr:rowOff>27686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8756529"/>
          <a:ext cx="838200" cy="8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9968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95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27686</xdr:rowOff>
    </xdr:from>
    <xdr:to>
      <xdr:col>111</xdr:col>
      <xdr:colOff>177800</xdr:colOff>
      <xdr:row>56</xdr:row>
      <xdr:rowOff>29325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62888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165625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108744</xdr:rowOff>
    </xdr:from>
    <xdr:to>
      <xdr:col>107</xdr:col>
      <xdr:colOff>50800</xdr:colOff>
      <xdr:row>56</xdr:row>
      <xdr:rowOff>29325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538494"/>
          <a:ext cx="889000" cy="9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165663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73749</xdr:rowOff>
    </xdr:from>
    <xdr:to>
      <xdr:col>102</xdr:col>
      <xdr:colOff>114300</xdr:colOff>
      <xdr:row>55</xdr:row>
      <xdr:rowOff>108744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503499"/>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150995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151109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0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133229</xdr:rowOff>
    </xdr:from>
    <xdr:to>
      <xdr:col>116</xdr:col>
      <xdr:colOff>114300</xdr:colOff>
      <xdr:row>51</xdr:row>
      <xdr:rowOff>63379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87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86256</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86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148336</xdr:rowOff>
    </xdr:from>
    <xdr:to>
      <xdr:col>112</xdr:col>
      <xdr:colOff>38100</xdr:colOff>
      <xdr:row>56</xdr:row>
      <xdr:rowOff>78486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95013</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149975</xdr:rowOff>
    </xdr:from>
    <xdr:to>
      <xdr:col>107</xdr:col>
      <xdr:colOff>101600</xdr:colOff>
      <xdr:row>56</xdr:row>
      <xdr:rowOff>80125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96652</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57944</xdr:rowOff>
    </xdr:from>
    <xdr:to>
      <xdr:col>102</xdr:col>
      <xdr:colOff>165100</xdr:colOff>
      <xdr:row>55</xdr:row>
      <xdr:rowOff>159544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4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4621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2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22949</xdr:rowOff>
    </xdr:from>
    <xdr:to>
      <xdr:col>98</xdr:col>
      <xdr:colOff>38100</xdr:colOff>
      <xdr:row>55</xdr:row>
      <xdr:rowOff>124549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4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141076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2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88809</xdr:rowOff>
    </xdr:from>
    <xdr:to>
      <xdr:col>116</xdr:col>
      <xdr:colOff>63500</xdr:colOff>
      <xdr:row>76</xdr:row>
      <xdr:rowOff>112054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19009"/>
          <a:ext cx="8382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112054</xdr:rowOff>
    </xdr:from>
    <xdr:to>
      <xdr:col>111</xdr:col>
      <xdr:colOff>177800</xdr:colOff>
      <xdr:row>76</xdr:row>
      <xdr:rowOff>123141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4225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108996</xdr:rowOff>
    </xdr:from>
    <xdr:to>
      <xdr:col>107</xdr:col>
      <xdr:colOff>50800</xdr:colOff>
      <xdr:row>76</xdr:row>
      <xdr:rowOff>123141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39196"/>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86508</xdr:rowOff>
    </xdr:from>
    <xdr:to>
      <xdr:col>102</xdr:col>
      <xdr:colOff>114300</xdr:colOff>
      <xdr:row>76</xdr:row>
      <xdr:rowOff>108996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16708"/>
          <a:ext cx="889000" cy="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38009</xdr:rowOff>
    </xdr:from>
    <xdr:to>
      <xdr:col>116</xdr:col>
      <xdr:colOff>114300</xdr:colOff>
      <xdr:row>76</xdr:row>
      <xdr:rowOff>139609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60885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61254</xdr:rowOff>
    </xdr:from>
    <xdr:to>
      <xdr:col>112</xdr:col>
      <xdr:colOff>38100</xdr:colOff>
      <xdr:row>76</xdr:row>
      <xdr:rowOff>162854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153981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72341</xdr:rowOff>
    </xdr:from>
    <xdr:to>
      <xdr:col>107</xdr:col>
      <xdr:colOff>101600</xdr:colOff>
      <xdr:row>77</xdr:row>
      <xdr:rowOff>2491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165068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58196</xdr:rowOff>
    </xdr:from>
    <xdr:to>
      <xdr:col>102</xdr:col>
      <xdr:colOff>165100</xdr:colOff>
      <xdr:row>76</xdr:row>
      <xdr:rowOff>159796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150923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35708</xdr:rowOff>
    </xdr:from>
    <xdr:to>
      <xdr:col>98</xdr:col>
      <xdr:colOff>38100</xdr:colOff>
      <xdr:row>76</xdr:row>
      <xdr:rowOff>137308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6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128435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貸付金及び繰出金を除き、類似団体平均を下回っている。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貸付金が平均を大きく上回っているのは、本市が中小企業支援のため、金融機関が行う中小企業への制度融資の財源として、金融機関に無利子で資金を預ける「預託金方式」を取っており、中小企業がこれを利用しているためであり、預託金は当該年度内に全額返還されている。</a:t>
          </a:r>
        </a:p>
        <a:p>
          <a:r>
            <a:rPr kumimoji="1" lang="ja-JP" altLang="en-US" sz="1300">
              <a:latin typeface="ＭＳ Ｐゴシック" panose="020B0600070205080204" pitchFamily="50" charset="-128"/>
              <a:ea typeface="ＭＳ Ｐゴシック" panose="020B0600070205080204" pitchFamily="50" charset="-128"/>
            </a:rPr>
            <a:t>　昨年度と比較して金額が大きく増加しているのは、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新型コロナウイルス感染症の影響を受けた中小企業を支援するため制度融資の財源である預託金が大幅に増加したのが主な原因である。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繰出金は、前年度と比較して鳥取県後期高齢者医療広域連合負担金および介護保険費特別会計繰出金が増加したことなどにより、平均値を上回っている。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81453</xdr:rowOff>
    </xdr:from>
    <xdr:to>
      <xdr:col>24</xdr:col>
      <xdr:colOff>63500</xdr:colOff>
      <xdr:row>37</xdr:row>
      <xdr:rowOff>84059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6425103"/>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74183</xdr:rowOff>
    </xdr:from>
    <xdr:to>
      <xdr:col>19</xdr:col>
      <xdr:colOff>177800</xdr:colOff>
      <xdr:row>37</xdr:row>
      <xdr:rowOff>81453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2908300" y="6417833"/>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72080</xdr:rowOff>
    </xdr:from>
    <xdr:to>
      <xdr:col>15</xdr:col>
      <xdr:colOff>50800</xdr:colOff>
      <xdr:row>37</xdr:row>
      <xdr:rowOff>74183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019300" y="641573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72080</xdr:rowOff>
    </xdr:from>
    <xdr:to>
      <xdr:col>10</xdr:col>
      <xdr:colOff>114300</xdr:colOff>
      <xdr:row>37</xdr:row>
      <xdr:rowOff>78938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130300" y="641573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33259</xdr:rowOff>
    </xdr:from>
    <xdr:to>
      <xdr:col>24</xdr:col>
      <xdr:colOff>114300</xdr:colOff>
      <xdr:row>37</xdr:row>
      <xdr:rowOff>134859</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3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9309</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35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30653</xdr:rowOff>
    </xdr:from>
    <xdr:to>
      <xdr:col>20</xdr:col>
      <xdr:colOff>38100</xdr:colOff>
      <xdr:row>37</xdr:row>
      <xdr:rowOff>132253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3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123380</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46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23383</xdr:rowOff>
    </xdr:from>
    <xdr:to>
      <xdr:col>15</xdr:col>
      <xdr:colOff>101600</xdr:colOff>
      <xdr:row>37</xdr:row>
      <xdr:rowOff>124983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3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141510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14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21280</xdr:rowOff>
    </xdr:from>
    <xdr:to>
      <xdr:col>10</xdr:col>
      <xdr:colOff>165100</xdr:colOff>
      <xdr:row>37</xdr:row>
      <xdr:rowOff>122880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3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139407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1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28138</xdr:rowOff>
    </xdr:from>
    <xdr:to>
      <xdr:col>6</xdr:col>
      <xdr:colOff>38100</xdr:colOff>
      <xdr:row>37</xdr:row>
      <xdr:rowOff>129738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3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146265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14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30942</xdr:rowOff>
    </xdr:from>
    <xdr:to>
      <xdr:col>24</xdr:col>
      <xdr:colOff>63500</xdr:colOff>
      <xdr:row>58</xdr:row>
      <xdr:rowOff>65751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32142"/>
          <a:ext cx="838200" cy="37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65751</xdr:rowOff>
    </xdr:from>
    <xdr:to>
      <xdr:col>19</xdr:col>
      <xdr:colOff>177800</xdr:colOff>
      <xdr:row>58</xdr:row>
      <xdr:rowOff>73174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09851"/>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8568</xdr:rowOff>
    </xdr:from>
    <xdr:to>
      <xdr:col>15</xdr:col>
      <xdr:colOff>50800</xdr:colOff>
      <xdr:row>58</xdr:row>
      <xdr:rowOff>73174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52668"/>
          <a:ext cx="889000" cy="6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8568</xdr:rowOff>
    </xdr:from>
    <xdr:to>
      <xdr:col>10</xdr:col>
      <xdr:colOff>114300</xdr:colOff>
      <xdr:row>58</xdr:row>
      <xdr:rowOff>72123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2668"/>
          <a:ext cx="889000" cy="6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151592</xdr:rowOff>
    </xdr:from>
    <xdr:to>
      <xdr:col>24</xdr:col>
      <xdr:colOff>114300</xdr:colOff>
      <xdr:row>56</xdr:row>
      <xdr:rowOff>81742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66519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9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14951</xdr:rowOff>
    </xdr:from>
    <xdr:to>
      <xdr:col>20</xdr:col>
      <xdr:colOff>38100</xdr:colOff>
      <xdr:row>58</xdr:row>
      <xdr:rowOff>116551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107678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22374</xdr:rowOff>
    </xdr:from>
    <xdr:to>
      <xdr:col>15</xdr:col>
      <xdr:colOff>101600</xdr:colOff>
      <xdr:row>58</xdr:row>
      <xdr:rowOff>123974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115101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129218</xdr:rowOff>
    </xdr:from>
    <xdr:to>
      <xdr:col>10</xdr:col>
      <xdr:colOff>165100</xdr:colOff>
      <xdr:row>58</xdr:row>
      <xdr:rowOff>59368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75895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21323</xdr:rowOff>
    </xdr:from>
    <xdr:to>
      <xdr:col>6</xdr:col>
      <xdr:colOff>38100</xdr:colOff>
      <xdr:row>58</xdr:row>
      <xdr:rowOff>122923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114050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92982</xdr:rowOff>
    </xdr:from>
    <xdr:to>
      <xdr:col>24</xdr:col>
      <xdr:colOff>63500</xdr:colOff>
      <xdr:row>77</xdr:row>
      <xdr:rowOff>132046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94632"/>
          <a:ext cx="838200" cy="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132046</xdr:rowOff>
    </xdr:from>
    <xdr:to>
      <xdr:col>19</xdr:col>
      <xdr:colOff>177800</xdr:colOff>
      <xdr:row>77</xdr:row>
      <xdr:rowOff>135706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3369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135706</xdr:rowOff>
    </xdr:from>
    <xdr:to>
      <xdr:col>15</xdr:col>
      <xdr:colOff>50800</xdr:colOff>
      <xdr:row>77</xdr:row>
      <xdr:rowOff>145202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37356"/>
          <a:ext cx="8890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145202</xdr:rowOff>
    </xdr:from>
    <xdr:to>
      <xdr:col>10</xdr:col>
      <xdr:colOff>114300</xdr:colOff>
      <xdr:row>77</xdr:row>
      <xdr:rowOff>145521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4685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42182</xdr:rowOff>
    </xdr:from>
    <xdr:to>
      <xdr:col>24</xdr:col>
      <xdr:colOff>114300</xdr:colOff>
      <xdr:row>77</xdr:row>
      <xdr:rowOff>143782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20609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2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81246</xdr:rowOff>
    </xdr:from>
    <xdr:to>
      <xdr:col>20</xdr:col>
      <xdr:colOff>38100</xdr:colOff>
      <xdr:row>78</xdr:row>
      <xdr:rowOff>11396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2523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7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84906</xdr:rowOff>
    </xdr:from>
    <xdr:to>
      <xdr:col>15</xdr:col>
      <xdr:colOff>101600</xdr:colOff>
      <xdr:row>78</xdr:row>
      <xdr:rowOff>15056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7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94402</xdr:rowOff>
    </xdr:from>
    <xdr:to>
      <xdr:col>10</xdr:col>
      <xdr:colOff>165100</xdr:colOff>
      <xdr:row>78</xdr:row>
      <xdr:rowOff>24552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8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94721</xdr:rowOff>
    </xdr:from>
    <xdr:to>
      <xdr:col>6</xdr:col>
      <xdr:colOff>38100</xdr:colOff>
      <xdr:row>78</xdr:row>
      <xdr:rowOff>24871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8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152395</xdr:rowOff>
    </xdr:from>
    <xdr:to>
      <xdr:col>24</xdr:col>
      <xdr:colOff>63500</xdr:colOff>
      <xdr:row>97</xdr:row>
      <xdr:rowOff>154567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83045"/>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153324</xdr:rowOff>
    </xdr:from>
    <xdr:to>
      <xdr:col>19</xdr:col>
      <xdr:colOff>177800</xdr:colOff>
      <xdr:row>97</xdr:row>
      <xdr:rowOff>154567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83974"/>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148371</xdr:rowOff>
    </xdr:from>
    <xdr:to>
      <xdr:col>15</xdr:col>
      <xdr:colOff>50800</xdr:colOff>
      <xdr:row>97</xdr:row>
      <xdr:rowOff>153324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7902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139593</xdr:rowOff>
    </xdr:from>
    <xdr:to>
      <xdr:col>10</xdr:col>
      <xdr:colOff>114300</xdr:colOff>
      <xdr:row>97</xdr:row>
      <xdr:rowOff>148371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7024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101595</xdr:rowOff>
    </xdr:from>
    <xdr:to>
      <xdr:col>24</xdr:col>
      <xdr:colOff>114300</xdr:colOff>
      <xdr:row>98</xdr:row>
      <xdr:rowOff>31745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16522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4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103767</xdr:rowOff>
    </xdr:from>
    <xdr:to>
      <xdr:col>20</xdr:col>
      <xdr:colOff>38100</xdr:colOff>
      <xdr:row>98</xdr:row>
      <xdr:rowOff>33917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25044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102524</xdr:rowOff>
    </xdr:from>
    <xdr:to>
      <xdr:col>15</xdr:col>
      <xdr:colOff>101600</xdr:colOff>
      <xdr:row>98</xdr:row>
      <xdr:rowOff>32674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23801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97571</xdr:rowOff>
    </xdr:from>
    <xdr:to>
      <xdr:col>10</xdr:col>
      <xdr:colOff>165100</xdr:colOff>
      <xdr:row>98</xdr:row>
      <xdr:rowOff>27721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18848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88793</xdr:rowOff>
    </xdr:from>
    <xdr:to>
      <xdr:col>6</xdr:col>
      <xdr:colOff>38100</xdr:colOff>
      <xdr:row>98</xdr:row>
      <xdr:rowOff>18943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10070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109296</xdr:rowOff>
    </xdr:from>
    <xdr:to>
      <xdr:col>55</xdr:col>
      <xdr:colOff>0</xdr:colOff>
      <xdr:row>38</xdr:row>
      <xdr:rowOff>111811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2439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109296</xdr:rowOff>
    </xdr:from>
    <xdr:to>
      <xdr:col>50</xdr:col>
      <xdr:colOff>114300</xdr:colOff>
      <xdr:row>38</xdr:row>
      <xdr:rowOff>113868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24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113868</xdr:rowOff>
    </xdr:from>
    <xdr:to>
      <xdr:col>45</xdr:col>
      <xdr:colOff>177800</xdr:colOff>
      <xdr:row>38</xdr:row>
      <xdr:rowOff>114554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289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114554</xdr:rowOff>
    </xdr:from>
    <xdr:to>
      <xdr:col>41</xdr:col>
      <xdr:colOff>50800</xdr:colOff>
      <xdr:row>38</xdr:row>
      <xdr:rowOff>120497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296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61011</xdr:rowOff>
    </xdr:from>
    <xdr:to>
      <xdr:col>55</xdr:col>
      <xdr:colOff>50800</xdr:colOff>
      <xdr:row>38</xdr:row>
      <xdr:rowOff>162611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147388</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58496</xdr:rowOff>
    </xdr:from>
    <xdr:to>
      <xdr:col>50</xdr:col>
      <xdr:colOff>165100</xdr:colOff>
      <xdr:row>38</xdr:row>
      <xdr:rowOff>160096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151223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63068</xdr:rowOff>
    </xdr:from>
    <xdr:to>
      <xdr:col>46</xdr:col>
      <xdr:colOff>38100</xdr:colOff>
      <xdr:row>38</xdr:row>
      <xdr:rowOff>164668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155795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63754</xdr:rowOff>
    </xdr:from>
    <xdr:to>
      <xdr:col>41</xdr:col>
      <xdr:colOff>101600</xdr:colOff>
      <xdr:row>38</xdr:row>
      <xdr:rowOff>165354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156481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69697</xdr:rowOff>
    </xdr:from>
    <xdr:to>
      <xdr:col>36</xdr:col>
      <xdr:colOff>165100</xdr:colOff>
      <xdr:row>38</xdr:row>
      <xdr:rowOff>171297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162424</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142146</xdr:rowOff>
    </xdr:from>
    <xdr:to>
      <xdr:col>55</xdr:col>
      <xdr:colOff>0</xdr:colOff>
      <xdr:row>58</xdr:row>
      <xdr:rowOff>5306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914796"/>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104747</xdr:rowOff>
    </xdr:from>
    <xdr:to>
      <xdr:col>50</xdr:col>
      <xdr:colOff>114300</xdr:colOff>
      <xdr:row>58</xdr:row>
      <xdr:rowOff>5306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877397"/>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104747</xdr:rowOff>
    </xdr:from>
    <xdr:to>
      <xdr:col>45</xdr:col>
      <xdr:colOff>177800</xdr:colOff>
      <xdr:row>57</xdr:row>
      <xdr:rowOff>152639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7739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152639</xdr:rowOff>
    </xdr:from>
    <xdr:to>
      <xdr:col>41</xdr:col>
      <xdr:colOff>50800</xdr:colOff>
      <xdr:row>58</xdr:row>
      <xdr:rowOff>2494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925289"/>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91346</xdr:rowOff>
    </xdr:from>
    <xdr:to>
      <xdr:col>55</xdr:col>
      <xdr:colOff>50800</xdr:colOff>
      <xdr:row>58</xdr:row>
      <xdr:rowOff>21496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69773</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4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125956</xdr:rowOff>
    </xdr:from>
    <xdr:to>
      <xdr:col>50</xdr:col>
      <xdr:colOff>165100</xdr:colOff>
      <xdr:row>58</xdr:row>
      <xdr:rowOff>56106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47233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53947</xdr:rowOff>
    </xdr:from>
    <xdr:to>
      <xdr:col>46</xdr:col>
      <xdr:colOff>38100</xdr:colOff>
      <xdr:row>57</xdr:row>
      <xdr:rowOff>155547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146674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1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101839</xdr:rowOff>
    </xdr:from>
    <xdr:to>
      <xdr:col>41</xdr:col>
      <xdr:colOff>101600</xdr:colOff>
      <xdr:row>58</xdr:row>
      <xdr:rowOff>31989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23116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123144</xdr:rowOff>
    </xdr:from>
    <xdr:to>
      <xdr:col>36</xdr:col>
      <xdr:colOff>165100</xdr:colOff>
      <xdr:row>58</xdr:row>
      <xdr:rowOff>53294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44421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8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121771</xdr:rowOff>
    </xdr:from>
    <xdr:to>
      <xdr:col>55</xdr:col>
      <xdr:colOff>0</xdr:colOff>
      <xdr:row>75</xdr:row>
      <xdr:rowOff>118620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123271"/>
          <a:ext cx="838200" cy="85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118620</xdr:rowOff>
    </xdr:from>
    <xdr:to>
      <xdr:col>50</xdr:col>
      <xdr:colOff>114300</xdr:colOff>
      <xdr:row>76</xdr:row>
      <xdr:rowOff>16566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77370"/>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86437</xdr:rowOff>
    </xdr:from>
    <xdr:to>
      <xdr:col>45</xdr:col>
      <xdr:colOff>177800</xdr:colOff>
      <xdr:row>76</xdr:row>
      <xdr:rowOff>16566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945187"/>
          <a:ext cx="889000" cy="10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66368</xdr:rowOff>
    </xdr:from>
    <xdr:to>
      <xdr:col>41</xdr:col>
      <xdr:colOff>50800</xdr:colOff>
      <xdr:row>75</xdr:row>
      <xdr:rowOff>86437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925118"/>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70971</xdr:rowOff>
    </xdr:from>
    <xdr:to>
      <xdr:col>55</xdr:col>
      <xdr:colOff>50800</xdr:colOff>
      <xdr:row>71</xdr:row>
      <xdr:rowOff>1121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157348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19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67820</xdr:rowOff>
    </xdr:from>
    <xdr:to>
      <xdr:col>50</xdr:col>
      <xdr:colOff>165100</xdr:colOff>
      <xdr:row>75</xdr:row>
      <xdr:rowOff>169419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26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14497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137216</xdr:rowOff>
    </xdr:from>
    <xdr:to>
      <xdr:col>46</xdr:col>
      <xdr:colOff>38100</xdr:colOff>
      <xdr:row>76</xdr:row>
      <xdr:rowOff>67366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83893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35637</xdr:rowOff>
    </xdr:from>
    <xdr:to>
      <xdr:col>41</xdr:col>
      <xdr:colOff>101600</xdr:colOff>
      <xdr:row>75</xdr:row>
      <xdr:rowOff>137237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153764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15568</xdr:rowOff>
    </xdr:from>
    <xdr:to>
      <xdr:col>36</xdr:col>
      <xdr:colOff>165100</xdr:colOff>
      <xdr:row>75</xdr:row>
      <xdr:rowOff>117168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8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133695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6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80629</xdr:rowOff>
    </xdr:from>
    <xdr:to>
      <xdr:col>55</xdr:col>
      <xdr:colOff>0</xdr:colOff>
      <xdr:row>97</xdr:row>
      <xdr:rowOff>99375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11279"/>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29263</xdr:rowOff>
    </xdr:from>
    <xdr:to>
      <xdr:col>50</xdr:col>
      <xdr:colOff>114300</xdr:colOff>
      <xdr:row>97</xdr:row>
      <xdr:rowOff>99375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59913"/>
          <a:ext cx="889000" cy="7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77178</xdr:rowOff>
    </xdr:from>
    <xdr:to>
      <xdr:col>45</xdr:col>
      <xdr:colOff>177800</xdr:colOff>
      <xdr:row>97</xdr:row>
      <xdr:rowOff>29263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36378"/>
          <a:ext cx="889000" cy="1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77178</xdr:rowOff>
    </xdr:from>
    <xdr:to>
      <xdr:col>41</xdr:col>
      <xdr:colOff>50800</xdr:colOff>
      <xdr:row>97</xdr:row>
      <xdr:rowOff>51126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36378"/>
          <a:ext cx="889000" cy="14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29829</xdr:rowOff>
    </xdr:from>
    <xdr:to>
      <xdr:col>55</xdr:col>
      <xdr:colOff>50800</xdr:colOff>
      <xdr:row>97</xdr:row>
      <xdr:rowOff>131429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8256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48575</xdr:rowOff>
    </xdr:from>
    <xdr:to>
      <xdr:col>50</xdr:col>
      <xdr:colOff>165100</xdr:colOff>
      <xdr:row>97</xdr:row>
      <xdr:rowOff>150175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141302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149913</xdr:rowOff>
    </xdr:from>
    <xdr:to>
      <xdr:col>46</xdr:col>
      <xdr:colOff>38100</xdr:colOff>
      <xdr:row>97</xdr:row>
      <xdr:rowOff>80063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71190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26378</xdr:rowOff>
    </xdr:from>
    <xdr:to>
      <xdr:col>41</xdr:col>
      <xdr:colOff>101600</xdr:colOff>
      <xdr:row>96</xdr:row>
      <xdr:rowOff>127978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144505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326</xdr:rowOff>
    </xdr:from>
    <xdr:to>
      <xdr:col>36</xdr:col>
      <xdr:colOff>165100</xdr:colOff>
      <xdr:row>97</xdr:row>
      <xdr:rowOff>101926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135905</xdr:rowOff>
    </xdr:from>
    <xdr:to>
      <xdr:col>85</xdr:col>
      <xdr:colOff>127000</xdr:colOff>
      <xdr:row>37</xdr:row>
      <xdr:rowOff>18908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08105"/>
          <a:ext cx="8382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135905</xdr:rowOff>
    </xdr:from>
    <xdr:to>
      <xdr:col>81</xdr:col>
      <xdr:colOff>50800</xdr:colOff>
      <xdr:row>36</xdr:row>
      <xdr:rowOff>139014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08105"/>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134945</xdr:rowOff>
    </xdr:from>
    <xdr:to>
      <xdr:col>76</xdr:col>
      <xdr:colOff>114300</xdr:colOff>
      <xdr:row>36</xdr:row>
      <xdr:rowOff>139014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0714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134945</xdr:rowOff>
    </xdr:from>
    <xdr:to>
      <xdr:col>71</xdr:col>
      <xdr:colOff>177800</xdr:colOff>
      <xdr:row>36</xdr:row>
      <xdr:rowOff>135517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0714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139558</xdr:rowOff>
    </xdr:from>
    <xdr:to>
      <xdr:col>85</xdr:col>
      <xdr:colOff>177800</xdr:colOff>
      <xdr:row>37</xdr:row>
      <xdr:rowOff>69708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54485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85105</xdr:rowOff>
    </xdr:from>
    <xdr:to>
      <xdr:col>81</xdr:col>
      <xdr:colOff>101600</xdr:colOff>
      <xdr:row>37</xdr:row>
      <xdr:rowOff>15255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6382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88214</xdr:rowOff>
    </xdr:from>
    <xdr:to>
      <xdr:col>76</xdr:col>
      <xdr:colOff>165100</xdr:colOff>
      <xdr:row>37</xdr:row>
      <xdr:rowOff>18364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3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84145</xdr:rowOff>
    </xdr:from>
    <xdr:to>
      <xdr:col>72</xdr:col>
      <xdr:colOff>38100</xdr:colOff>
      <xdr:row>37</xdr:row>
      <xdr:rowOff>14295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84717</xdr:rowOff>
    </xdr:from>
    <xdr:to>
      <xdr:col>67</xdr:col>
      <xdr:colOff>101600</xdr:colOff>
      <xdr:row>37</xdr:row>
      <xdr:rowOff>14867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4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144363</xdr:rowOff>
    </xdr:from>
    <xdr:to>
      <xdr:col>85</xdr:col>
      <xdr:colOff>127000</xdr:colOff>
      <xdr:row>56</xdr:row>
      <xdr:rowOff>132789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74113"/>
          <a:ext cx="838200" cy="15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144363</xdr:rowOff>
    </xdr:from>
    <xdr:to>
      <xdr:col>81</xdr:col>
      <xdr:colOff>50800</xdr:colOff>
      <xdr:row>57</xdr:row>
      <xdr:rowOff>27556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74113"/>
          <a:ext cx="889000" cy="2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27556</xdr:rowOff>
    </xdr:from>
    <xdr:to>
      <xdr:col>76</xdr:col>
      <xdr:colOff>114300</xdr:colOff>
      <xdr:row>57</xdr:row>
      <xdr:rowOff>83312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00206"/>
          <a:ext cx="889000" cy="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163254</xdr:rowOff>
    </xdr:from>
    <xdr:to>
      <xdr:col>71</xdr:col>
      <xdr:colOff>177800</xdr:colOff>
      <xdr:row>57</xdr:row>
      <xdr:rowOff>83312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64454"/>
          <a:ext cx="889000" cy="9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81989</xdr:rowOff>
    </xdr:from>
    <xdr:to>
      <xdr:col>85</xdr:col>
      <xdr:colOff>177800</xdr:colOff>
      <xdr:row>57</xdr:row>
      <xdr:rowOff>12139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60416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93563</xdr:rowOff>
    </xdr:from>
    <xdr:to>
      <xdr:col>81</xdr:col>
      <xdr:colOff>101600</xdr:colOff>
      <xdr:row>56</xdr:row>
      <xdr:rowOff>23713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40240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29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148206</xdr:rowOff>
    </xdr:from>
    <xdr:to>
      <xdr:col>76</xdr:col>
      <xdr:colOff>165100</xdr:colOff>
      <xdr:row>57</xdr:row>
      <xdr:rowOff>78356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69483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4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32512</xdr:rowOff>
    </xdr:from>
    <xdr:to>
      <xdr:col>72</xdr:col>
      <xdr:colOff>38100</xdr:colOff>
      <xdr:row>57</xdr:row>
      <xdr:rowOff>134112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125239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112454</xdr:rowOff>
    </xdr:from>
    <xdr:to>
      <xdr:col>67</xdr:col>
      <xdr:colOff>101600</xdr:colOff>
      <xdr:row>57</xdr:row>
      <xdr:rowOff>42604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59131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4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162179</xdr:rowOff>
    </xdr:from>
    <xdr:to>
      <xdr:col>85</xdr:col>
      <xdr:colOff>127000</xdr:colOff>
      <xdr:row>99</xdr:row>
      <xdr:rowOff>10454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64279"/>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139188</xdr:rowOff>
    </xdr:from>
    <xdr:to>
      <xdr:col>81</xdr:col>
      <xdr:colOff>50800</xdr:colOff>
      <xdr:row>98</xdr:row>
      <xdr:rowOff>162179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41288"/>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139188</xdr:rowOff>
    </xdr:from>
    <xdr:to>
      <xdr:col>76</xdr:col>
      <xdr:colOff>114300</xdr:colOff>
      <xdr:row>98</xdr:row>
      <xdr:rowOff>139472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41288"/>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139472</xdr:rowOff>
    </xdr:from>
    <xdr:to>
      <xdr:col>71</xdr:col>
      <xdr:colOff>177800</xdr:colOff>
      <xdr:row>98</xdr:row>
      <xdr:rowOff>140571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941572"/>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131104</xdr:rowOff>
    </xdr:from>
    <xdr:to>
      <xdr:col>85</xdr:col>
      <xdr:colOff>177800</xdr:colOff>
      <xdr:row>99</xdr:row>
      <xdr:rowOff>61254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109531</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9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111379</xdr:rowOff>
    </xdr:from>
    <xdr:to>
      <xdr:col>81</xdr:col>
      <xdr:colOff>101600</xdr:colOff>
      <xdr:row>99</xdr:row>
      <xdr:rowOff>41529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32656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88388</xdr:rowOff>
    </xdr:from>
    <xdr:to>
      <xdr:col>76</xdr:col>
      <xdr:colOff>165100</xdr:colOff>
      <xdr:row>99</xdr:row>
      <xdr:rowOff>18538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9665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88672</xdr:rowOff>
    </xdr:from>
    <xdr:to>
      <xdr:col>72</xdr:col>
      <xdr:colOff>38100</xdr:colOff>
      <xdr:row>99</xdr:row>
      <xdr:rowOff>18822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9949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89771</xdr:rowOff>
    </xdr:from>
    <xdr:to>
      <xdr:col>67</xdr:col>
      <xdr:colOff>101600</xdr:colOff>
      <xdr:row>99</xdr:row>
      <xdr:rowOff>19921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11048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商工費を除き、類似団体平均を下回っている。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商工費が平均を大きく上回っているのは、本市が中小企業支援のため、金融機関が行う中小企業への制度融資の財源として、金融機関に無利子で資金を預ける「預託金方式」を取り、多くの中小企業がこれを利用しているためであり、預託金は当該年度内に全額返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昨年度と比較して今年度の商工費が大幅に増加しているのは、新型コロナウイルス感染症の影響を受けた中小企業を支援するため制度融資の財源である預託金が大幅に増加したのが主な原因である。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年度より本格的に行財政改革に着手し、人件費・投資的経費の抑制をはじめとした各種行政経費の削減に取り組んできた結果、公債費を</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億円程度まで圧縮することができている。</a:t>
          </a:r>
        </a:p>
        <a:p>
          <a:r>
            <a:rPr kumimoji="1" lang="ja-JP" altLang="en-US" sz="1400">
              <a:latin typeface="ＭＳ ゴシック" pitchFamily="49" charset="-128"/>
              <a:ea typeface="ＭＳ ゴシック" pitchFamily="49" charset="-128"/>
            </a:rPr>
            <a:t>　また、老朽化した公共施設の整備に備えるため、基金からの繰入金を極力抑制し、基金残高の維持にも努めている。</a:t>
          </a:r>
        </a:p>
        <a:p>
          <a:r>
            <a:rPr kumimoji="1" lang="ja-JP" altLang="en-US" sz="1400">
              <a:latin typeface="ＭＳ ゴシック" pitchFamily="49" charset="-128"/>
              <a:ea typeface="ＭＳ ゴシック" pitchFamily="49" charset="-128"/>
            </a:rPr>
            <a:t>　今後も、更なる財政基盤の安定化に努めていく。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駐車場費特別会計で赤字が生じているものの、一般会計の黒字額が大きく、市全体としては黒字となっている。</a:t>
          </a:r>
        </a:p>
        <a:p>
          <a:r>
            <a:rPr kumimoji="1" lang="ja-JP" altLang="en-US" sz="1400">
              <a:latin typeface="ＭＳ ゴシック" pitchFamily="49" charset="-128"/>
              <a:ea typeface="ＭＳ ゴシック" pitchFamily="49" charset="-128"/>
            </a:rPr>
            <a:t>　個別にみると、一般会計は毎年度一定規模の黒字額が確保できる状況で推移しており、今後も同規模の黒字額は確保できるものと見込んでいる。</a:t>
          </a:r>
        </a:p>
        <a:p>
          <a:r>
            <a:rPr kumimoji="1" lang="ja-JP" altLang="en-US" sz="1400">
              <a:latin typeface="ＭＳ ゴシック" pitchFamily="49" charset="-128"/>
              <a:ea typeface="ＭＳ ゴシック" pitchFamily="49" charset="-128"/>
            </a:rPr>
            <a:t>　駐車場費特別会計は施設の管理委託経費は歳入の範囲内で運営できているが、施設整備の際に借り入れた市債返済額が大きく、収支は赤字となっている。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22402518</v>
      </c>
      <c r="BO4" s="464"/>
      <c r="BP4" s="464"/>
      <c r="BQ4" s="464"/>
      <c r="BR4" s="464"/>
      <c r="BS4" s="464"/>
      <c r="BT4" s="464"/>
      <c r="BU4" s="465"/>
      <c r="BV4" s="463">
        <v>16688386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1.7</v>
      </c>
      <c r="CU4" s="648"/>
      <c r="CV4" s="648"/>
      <c r="CW4" s="648"/>
      <c r="CX4" s="648"/>
      <c r="CY4" s="648"/>
      <c r="CZ4" s="648"/>
      <c r="DA4" s="649"/>
      <c r="DB4" s="647">
        <v>2.2000000000000002</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21513497</v>
      </c>
      <c r="BO5" s="469"/>
      <c r="BP5" s="469"/>
      <c r="BQ5" s="469"/>
      <c r="BR5" s="469"/>
      <c r="BS5" s="469"/>
      <c r="BT5" s="469"/>
      <c r="BU5" s="470"/>
      <c r="BV5" s="468">
        <v>16360798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91.3</v>
      </c>
      <c r="CU5" s="439"/>
      <c r="CV5" s="439"/>
      <c r="CW5" s="439"/>
      <c r="CX5" s="439"/>
      <c r="CY5" s="439"/>
      <c r="CZ5" s="439"/>
      <c r="DA5" s="440"/>
      <c r="DB5" s="438">
        <v>92</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889021</v>
      </c>
      <c r="BO6" s="469"/>
      <c r="BP6" s="469"/>
      <c r="BQ6" s="469"/>
      <c r="BR6" s="469"/>
      <c r="BS6" s="469"/>
      <c r="BT6" s="469"/>
      <c r="BU6" s="470"/>
      <c r="BV6" s="468">
        <v>327588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95.6</v>
      </c>
      <c r="CU6" s="622"/>
      <c r="CV6" s="622"/>
      <c r="CW6" s="622"/>
      <c r="CX6" s="622"/>
      <c r="CY6" s="622"/>
      <c r="CZ6" s="622"/>
      <c r="DA6" s="623"/>
      <c r="DB6" s="621">
        <v>96.5</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748817</v>
      </c>
      <c r="BO7" s="469"/>
      <c r="BP7" s="469"/>
      <c r="BQ7" s="469"/>
      <c r="BR7" s="469"/>
      <c r="BS7" s="469"/>
      <c r="BT7" s="469"/>
      <c r="BU7" s="470"/>
      <c r="BV7" s="468">
        <v>150907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8087235</v>
      </c>
      <c r="CU7" s="469"/>
      <c r="CV7" s="469"/>
      <c r="CW7" s="469"/>
      <c r="CX7" s="469"/>
      <c r="CY7" s="469"/>
      <c r="CZ7" s="469"/>
      <c r="DA7" s="470"/>
      <c r="DB7" s="468">
        <v>7882481</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140204</v>
      </c>
      <c r="BO8" s="469"/>
      <c r="BP8" s="469"/>
      <c r="BQ8" s="469"/>
      <c r="BR8" s="469"/>
      <c r="BS8" s="469"/>
      <c r="BT8" s="469"/>
      <c r="BU8" s="470"/>
      <c r="BV8" s="468">
        <v>176681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0.56999999999999995</v>
      </c>
      <c r="CU8" s="582"/>
      <c r="CV8" s="582"/>
      <c r="CW8" s="582"/>
      <c r="CX8" s="582"/>
      <c r="CY8" s="582"/>
      <c r="CZ8" s="582"/>
      <c r="DA8" s="583"/>
      <c r="DB8" s="581">
        <v>0.56000000000000005</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32740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-36477</v>
      </c>
      <c r="BO9" s="469"/>
      <c r="BP9" s="469"/>
      <c r="BQ9" s="469"/>
      <c r="BR9" s="469"/>
      <c r="BS9" s="469"/>
      <c r="BT9" s="469"/>
      <c r="BU9" s="470"/>
      <c r="BV9" s="468">
        <v>73938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11.6</v>
      </c>
      <c r="CU9" s="439"/>
      <c r="CV9" s="439"/>
      <c r="CW9" s="439"/>
      <c r="CX9" s="439"/>
      <c r="CY9" s="439"/>
      <c r="CZ9" s="439"/>
      <c r="DA9" s="440"/>
      <c r="DB9" s="438">
        <v>13.4</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34174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0</v>
      </c>
      <c r="BO10" s="469"/>
      <c r="BP10" s="469"/>
      <c r="BQ10" s="469"/>
      <c r="BR10" s="469"/>
      <c r="BS10" s="469"/>
      <c r="BT10" s="469"/>
      <c r="BU10" s="470"/>
      <c r="BV10" s="468">
        <v>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2">
      <c r="A12" s="187"/>
      <c r="B12" s="584" t="s">
        <v>127</v>
      </c>
      <c r="C12" s="585"/>
      <c r="D12" s="585"/>
      <c r="E12" s="585"/>
      <c r="F12" s="585"/>
      <c r="G12" s="585"/>
      <c r="H12" s="585"/>
      <c r="I12" s="585"/>
      <c r="J12" s="585"/>
      <c r="K12" s="586"/>
      <c r="L12" s="593" t="s">
        <v>128</v>
      </c>
      <c r="M12" s="594"/>
      <c r="N12" s="594"/>
      <c r="O12" s="594"/>
      <c r="P12" s="594"/>
      <c r="Q12" s="595"/>
      <c r="R12" s="596">
        <v>33665</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94</v>
      </c>
      <c r="AV12" s="526"/>
      <c r="AW12" s="526"/>
      <c r="AX12" s="526"/>
      <c r="AY12" s="448" t="s">
        <v>132</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134</v>
      </c>
      <c r="N13" s="569"/>
      <c r="O13" s="569"/>
      <c r="P13" s="569"/>
      <c r="Q13" s="570"/>
      <c r="R13" s="571">
        <v>33124</v>
      </c>
      <c r="S13" s="572"/>
      <c r="T13" s="572"/>
      <c r="U13" s="572"/>
      <c r="V13" s="573"/>
      <c r="W13" s="559" t="s">
        <v>135</v>
      </c>
      <c r="X13" s="481"/>
      <c r="Y13" s="481"/>
      <c r="Z13" s="481"/>
      <c r="AA13" s="481"/>
      <c r="AB13" s="482"/>
      <c r="AC13" s="444">
        <v>667</v>
      </c>
      <c r="AD13" s="445"/>
      <c r="AE13" s="445"/>
      <c r="AF13" s="445"/>
      <c r="AG13" s="446"/>
      <c r="AH13" s="444">
        <v>700</v>
      </c>
      <c r="AI13" s="445"/>
      <c r="AJ13" s="445"/>
      <c r="AK13" s="445"/>
      <c r="AL13" s="447"/>
      <c r="AM13" s="537" t="s">
        <v>136</v>
      </c>
      <c r="AN13" s="442"/>
      <c r="AO13" s="442"/>
      <c r="AP13" s="442"/>
      <c r="AQ13" s="442"/>
      <c r="AR13" s="442"/>
      <c r="AS13" s="442"/>
      <c r="AT13" s="443"/>
      <c r="AU13" s="525" t="s">
        <v>137</v>
      </c>
      <c r="AV13" s="526"/>
      <c r="AW13" s="526"/>
      <c r="AX13" s="526"/>
      <c r="AY13" s="448" t="s">
        <v>138</v>
      </c>
      <c r="AZ13" s="449"/>
      <c r="BA13" s="449"/>
      <c r="BB13" s="449"/>
      <c r="BC13" s="449"/>
      <c r="BD13" s="449"/>
      <c r="BE13" s="449"/>
      <c r="BF13" s="449"/>
      <c r="BG13" s="449"/>
      <c r="BH13" s="449"/>
      <c r="BI13" s="449"/>
      <c r="BJ13" s="449"/>
      <c r="BK13" s="449"/>
      <c r="BL13" s="449"/>
      <c r="BM13" s="450"/>
      <c r="BN13" s="468">
        <v>-36477</v>
      </c>
      <c r="BO13" s="469"/>
      <c r="BP13" s="469"/>
      <c r="BQ13" s="469"/>
      <c r="BR13" s="469"/>
      <c r="BS13" s="469"/>
      <c r="BT13" s="469"/>
      <c r="BU13" s="470"/>
      <c r="BV13" s="468">
        <v>73938</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11.8</v>
      </c>
      <c r="CU13" s="439"/>
      <c r="CV13" s="439"/>
      <c r="CW13" s="439"/>
      <c r="CX13" s="439"/>
      <c r="CY13" s="439"/>
      <c r="CZ13" s="439"/>
      <c r="DA13" s="440"/>
      <c r="DB13" s="438">
        <v>12.9</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140</v>
      </c>
      <c r="M14" s="605"/>
      <c r="N14" s="605"/>
      <c r="O14" s="605"/>
      <c r="P14" s="605"/>
      <c r="Q14" s="606"/>
      <c r="R14" s="571">
        <v>33957</v>
      </c>
      <c r="S14" s="572"/>
      <c r="T14" s="572"/>
      <c r="U14" s="572"/>
      <c r="V14" s="573"/>
      <c r="W14" s="574"/>
      <c r="X14" s="484"/>
      <c r="Y14" s="484"/>
      <c r="Z14" s="484"/>
      <c r="AA14" s="484"/>
      <c r="AB14" s="485"/>
      <c r="AC14" s="564">
        <v>4.0999999999999996</v>
      </c>
      <c r="AD14" s="565"/>
      <c r="AE14" s="565"/>
      <c r="AF14" s="565"/>
      <c r="AG14" s="566"/>
      <c r="AH14" s="564">
        <v>4.3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123.3</v>
      </c>
      <c r="CU14" s="576"/>
      <c r="CV14" s="576"/>
      <c r="CW14" s="576"/>
      <c r="CX14" s="576"/>
      <c r="CY14" s="576"/>
      <c r="CZ14" s="576"/>
      <c r="DA14" s="577"/>
      <c r="DB14" s="575">
        <v>126.6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142</v>
      </c>
      <c r="N15" s="569"/>
      <c r="O15" s="569"/>
      <c r="P15" s="569"/>
      <c r="Q15" s="570"/>
      <c r="R15" s="571">
        <v>33436</v>
      </c>
      <c r="S15" s="572"/>
      <c r="T15" s="572"/>
      <c r="U15" s="572"/>
      <c r="V15" s="573"/>
      <c r="W15" s="559" t="s">
        <v>143</v>
      </c>
      <c r="X15" s="481"/>
      <c r="Y15" s="481"/>
      <c r="Z15" s="481"/>
      <c r="AA15" s="481"/>
      <c r="AB15" s="482"/>
      <c r="AC15" s="444">
        <v>4186</v>
      </c>
      <c r="AD15" s="445"/>
      <c r="AE15" s="445"/>
      <c r="AF15" s="445"/>
      <c r="AG15" s="446"/>
      <c r="AH15" s="444">
        <v>4363</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3856431</v>
      </c>
      <c r="BO15" s="464"/>
      <c r="BP15" s="464"/>
      <c r="BQ15" s="464"/>
      <c r="BR15" s="464"/>
      <c r="BS15" s="464"/>
      <c r="BT15" s="464"/>
      <c r="BU15" s="465"/>
      <c r="BV15" s="463">
        <v>3632636</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25.9</v>
      </c>
      <c r="AD16" s="565"/>
      <c r="AE16" s="565"/>
      <c r="AF16" s="565"/>
      <c r="AG16" s="566"/>
      <c r="AH16" s="564">
        <v>26.9</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6718974</v>
      </c>
      <c r="BO16" s="469"/>
      <c r="BP16" s="469"/>
      <c r="BQ16" s="469"/>
      <c r="BR16" s="469"/>
      <c r="BS16" s="469"/>
      <c r="BT16" s="469"/>
      <c r="BU16" s="470"/>
      <c r="BV16" s="468">
        <v>6534435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11289</v>
      </c>
      <c r="AD17" s="445"/>
      <c r="AE17" s="445"/>
      <c r="AF17" s="445"/>
      <c r="AG17" s="446"/>
      <c r="AH17" s="444">
        <v>11176</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4850453</v>
      </c>
      <c r="BO17" s="469"/>
      <c r="BP17" s="469"/>
      <c r="BQ17" s="469"/>
      <c r="BR17" s="469"/>
      <c r="BS17" s="469"/>
      <c r="BT17" s="469"/>
      <c r="BU17" s="470"/>
      <c r="BV17" s="468">
        <v>4600359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153</v>
      </c>
      <c r="C18" s="531"/>
      <c r="D18" s="531"/>
      <c r="E18" s="532"/>
      <c r="F18" s="532"/>
      <c r="G18" s="532"/>
      <c r="H18" s="532"/>
      <c r="I18" s="532"/>
      <c r="J18" s="532"/>
      <c r="K18" s="532"/>
      <c r="L18" s="533">
        <v>29.11</v>
      </c>
      <c r="M18" s="533"/>
      <c r="N18" s="533"/>
      <c r="O18" s="533"/>
      <c r="P18" s="533"/>
      <c r="Q18" s="533"/>
      <c r="R18" s="534"/>
      <c r="S18" s="534"/>
      <c r="T18" s="534"/>
      <c r="U18" s="534"/>
      <c r="V18" s="535"/>
      <c r="W18" s="549"/>
      <c r="X18" s="550"/>
      <c r="Y18" s="550"/>
      <c r="Z18" s="550"/>
      <c r="AA18" s="550"/>
      <c r="AB18" s="560"/>
      <c r="AC18" s="432">
        <v>69.900000000000006</v>
      </c>
      <c r="AD18" s="433"/>
      <c r="AE18" s="433"/>
      <c r="AF18" s="433"/>
      <c r="AG18" s="536"/>
      <c r="AH18" s="432">
        <v>68.8</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7681961</v>
      </c>
      <c r="BO18" s="469"/>
      <c r="BP18" s="469"/>
      <c r="BQ18" s="469"/>
      <c r="BR18" s="469"/>
      <c r="BS18" s="469"/>
      <c r="BT18" s="469"/>
      <c r="BU18" s="470"/>
      <c r="BV18" s="468">
        <v>7735342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155</v>
      </c>
      <c r="C19" s="531"/>
      <c r="D19" s="531"/>
      <c r="E19" s="532"/>
      <c r="F19" s="532"/>
      <c r="G19" s="532"/>
      <c r="H19" s="532"/>
      <c r="I19" s="532"/>
      <c r="J19" s="532"/>
      <c r="K19" s="532"/>
      <c r="L19" s="538">
        <v>1125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10405129</v>
      </c>
      <c r="BO19" s="469"/>
      <c r="BP19" s="469"/>
      <c r="BQ19" s="469"/>
      <c r="BR19" s="469"/>
      <c r="BS19" s="469"/>
      <c r="BT19" s="469"/>
      <c r="BU19" s="470"/>
      <c r="BV19" s="468">
        <v>9455928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157</v>
      </c>
      <c r="C20" s="531"/>
      <c r="D20" s="531"/>
      <c r="E20" s="532"/>
      <c r="F20" s="532"/>
      <c r="G20" s="532"/>
      <c r="H20" s="532"/>
      <c r="I20" s="532"/>
      <c r="J20" s="532"/>
      <c r="K20" s="532"/>
      <c r="L20" s="538">
        <v>13128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12338141</v>
      </c>
      <c r="BO23" s="469"/>
      <c r="BP23" s="469"/>
      <c r="BQ23" s="469"/>
      <c r="BR23" s="469"/>
      <c r="BS23" s="469"/>
      <c r="BT23" s="469"/>
      <c r="BU23" s="470"/>
      <c r="BV23" s="468">
        <v>12177323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166</v>
      </c>
      <c r="F24" s="442"/>
      <c r="G24" s="442"/>
      <c r="H24" s="442"/>
      <c r="I24" s="442"/>
      <c r="J24" s="442"/>
      <c r="K24" s="443"/>
      <c r="L24" s="444">
        <v>1</v>
      </c>
      <c r="M24" s="445"/>
      <c r="N24" s="445"/>
      <c r="O24" s="445"/>
      <c r="P24" s="446"/>
      <c r="Q24" s="444">
        <v>9450</v>
      </c>
      <c r="R24" s="445"/>
      <c r="S24" s="445"/>
      <c r="T24" s="445"/>
      <c r="U24" s="445"/>
      <c r="V24" s="446"/>
      <c r="W24" s="510"/>
      <c r="X24" s="501"/>
      <c r="Y24" s="502"/>
      <c r="Z24" s="441" t="s">
        <v>167</v>
      </c>
      <c r="AA24" s="442"/>
      <c r="AB24" s="442"/>
      <c r="AC24" s="442"/>
      <c r="AD24" s="442"/>
      <c r="AE24" s="442"/>
      <c r="AF24" s="442"/>
      <c r="AG24" s="443"/>
      <c r="AH24" s="444">
        <v>223</v>
      </c>
      <c r="AI24" s="445"/>
      <c r="AJ24" s="445"/>
      <c r="AK24" s="445"/>
      <c r="AL24" s="446"/>
      <c r="AM24" s="444">
        <v>709809</v>
      </c>
      <c r="AN24" s="445"/>
      <c r="AO24" s="445"/>
      <c r="AP24" s="445"/>
      <c r="AQ24" s="445"/>
      <c r="AR24" s="446"/>
      <c r="AS24" s="444">
        <v>3183</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9686302</v>
      </c>
      <c r="BO24" s="469"/>
      <c r="BP24" s="469"/>
      <c r="BQ24" s="469"/>
      <c r="BR24" s="469"/>
      <c r="BS24" s="469"/>
      <c r="BT24" s="469"/>
      <c r="BU24" s="470"/>
      <c r="BV24" s="468">
        <v>9571863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169</v>
      </c>
      <c r="F25" s="442"/>
      <c r="G25" s="442"/>
      <c r="H25" s="442"/>
      <c r="I25" s="442"/>
      <c r="J25" s="442"/>
      <c r="K25" s="443"/>
      <c r="L25" s="444">
        <v>1</v>
      </c>
      <c r="M25" s="445"/>
      <c r="N25" s="445"/>
      <c r="O25" s="445"/>
      <c r="P25" s="446"/>
      <c r="Q25" s="444">
        <v>7810</v>
      </c>
      <c r="R25" s="445"/>
      <c r="S25" s="445"/>
      <c r="T25" s="445"/>
      <c r="U25" s="445"/>
      <c r="V25" s="446"/>
      <c r="W25" s="510"/>
      <c r="X25" s="501"/>
      <c r="Y25" s="502"/>
      <c r="Z25" s="441" t="s">
        <v>170</v>
      </c>
      <c r="AA25" s="442"/>
      <c r="AB25" s="442"/>
      <c r="AC25" s="442"/>
      <c r="AD25" s="442"/>
      <c r="AE25" s="442"/>
      <c r="AF25" s="442"/>
      <c r="AG25" s="443"/>
      <c r="AH25" s="444" t="s">
        <v>126</v>
      </c>
      <c r="AI25" s="445"/>
      <c r="AJ25" s="445"/>
      <c r="AK25" s="445"/>
      <c r="AL25" s="446"/>
      <c r="AM25" s="444" t="s">
        <v>126</v>
      </c>
      <c r="AN25" s="445"/>
      <c r="AO25" s="445"/>
      <c r="AP25" s="445"/>
      <c r="AQ25" s="445"/>
      <c r="AR25" s="446"/>
      <c r="AS25" s="444" t="s">
        <v>171</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1178263</v>
      </c>
      <c r="BO25" s="464"/>
      <c r="BP25" s="464"/>
      <c r="BQ25" s="464"/>
      <c r="BR25" s="464"/>
      <c r="BS25" s="464"/>
      <c r="BT25" s="464"/>
      <c r="BU25" s="465"/>
      <c r="BV25" s="463">
        <v>1298854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173</v>
      </c>
      <c r="F26" s="442"/>
      <c r="G26" s="442"/>
      <c r="H26" s="442"/>
      <c r="I26" s="442"/>
      <c r="J26" s="442"/>
      <c r="K26" s="443"/>
      <c r="L26" s="444">
        <v>1</v>
      </c>
      <c r="M26" s="445"/>
      <c r="N26" s="445"/>
      <c r="O26" s="445"/>
      <c r="P26" s="446"/>
      <c r="Q26" s="444">
        <v>6610</v>
      </c>
      <c r="R26" s="445"/>
      <c r="S26" s="445"/>
      <c r="T26" s="445"/>
      <c r="U26" s="445"/>
      <c r="V26" s="446"/>
      <c r="W26" s="510"/>
      <c r="X26" s="501"/>
      <c r="Y26" s="502"/>
      <c r="Z26" s="441" t="s">
        <v>174</v>
      </c>
      <c r="AA26" s="523"/>
      <c r="AB26" s="523"/>
      <c r="AC26" s="523"/>
      <c r="AD26" s="523"/>
      <c r="AE26" s="523"/>
      <c r="AF26" s="523"/>
      <c r="AG26" s="524"/>
      <c r="AH26" s="444">
        <v>13</v>
      </c>
      <c r="AI26" s="445"/>
      <c r="AJ26" s="445"/>
      <c r="AK26" s="445"/>
      <c r="AL26" s="446"/>
      <c r="AM26" s="444">
        <v>47398</v>
      </c>
      <c r="AN26" s="445"/>
      <c r="AO26" s="445"/>
      <c r="AP26" s="445"/>
      <c r="AQ26" s="445"/>
      <c r="AR26" s="446"/>
      <c r="AS26" s="444">
        <v>3646</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171</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176</v>
      </c>
      <c r="F27" s="442"/>
      <c r="G27" s="442"/>
      <c r="H27" s="442"/>
      <c r="I27" s="442"/>
      <c r="J27" s="442"/>
      <c r="K27" s="443"/>
      <c r="L27" s="444">
        <v>1</v>
      </c>
      <c r="M27" s="445"/>
      <c r="N27" s="445"/>
      <c r="O27" s="445"/>
      <c r="P27" s="446"/>
      <c r="Q27" s="444">
        <v>4878</v>
      </c>
      <c r="R27" s="445"/>
      <c r="S27" s="445"/>
      <c r="T27" s="445"/>
      <c r="U27" s="445"/>
      <c r="V27" s="446"/>
      <c r="W27" s="510"/>
      <c r="X27" s="501"/>
      <c r="Y27" s="502"/>
      <c r="Z27" s="441" t="s">
        <v>177</v>
      </c>
      <c r="AA27" s="442"/>
      <c r="AB27" s="442"/>
      <c r="AC27" s="442"/>
      <c r="AD27" s="442"/>
      <c r="AE27" s="442"/>
      <c r="AF27" s="442"/>
      <c r="AG27" s="443"/>
      <c r="AH27" s="444" t="s">
        <v>126</v>
      </c>
      <c r="AI27" s="445"/>
      <c r="AJ27" s="445"/>
      <c r="AK27" s="445"/>
      <c r="AL27" s="446"/>
      <c r="AM27" s="444" t="s">
        <v>126</v>
      </c>
      <c r="AN27" s="445"/>
      <c r="AO27" s="445"/>
      <c r="AP27" s="445"/>
      <c r="AQ27" s="445"/>
      <c r="AR27" s="446"/>
      <c r="AS27" s="444" t="s">
        <v>126</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t="s">
        <v>171</v>
      </c>
      <c r="BO27" s="472"/>
      <c r="BP27" s="472"/>
      <c r="BQ27" s="472"/>
      <c r="BR27" s="472"/>
      <c r="BS27" s="472"/>
      <c r="BT27" s="472"/>
      <c r="BU27" s="473"/>
      <c r="BV27" s="471" t="s">
        <v>126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179</v>
      </c>
      <c r="F28" s="442"/>
      <c r="G28" s="442"/>
      <c r="H28" s="442"/>
      <c r="I28" s="442"/>
      <c r="J28" s="442"/>
      <c r="K28" s="443"/>
      <c r="L28" s="444">
        <v>1</v>
      </c>
      <c r="M28" s="445"/>
      <c r="N28" s="445"/>
      <c r="O28" s="445"/>
      <c r="P28" s="446"/>
      <c r="Q28" s="444">
        <v>4140</v>
      </c>
      <c r="R28" s="445"/>
      <c r="S28" s="445"/>
      <c r="T28" s="445"/>
      <c r="U28" s="445"/>
      <c r="V28" s="446"/>
      <c r="W28" s="510"/>
      <c r="X28" s="501"/>
      <c r="Y28" s="502"/>
      <c r="Z28" s="441" t="s">
        <v>180</v>
      </c>
      <c r="AA28" s="442"/>
      <c r="AB28" s="442"/>
      <c r="AC28" s="442"/>
      <c r="AD28" s="442"/>
      <c r="AE28" s="442"/>
      <c r="AF28" s="442"/>
      <c r="AG28" s="443"/>
      <c r="AH28" s="444" t="s">
        <v>126</v>
      </c>
      <c r="AI28" s="445"/>
      <c r="AJ28" s="445"/>
      <c r="AK28" s="445"/>
      <c r="AL28" s="446"/>
      <c r="AM28" s="444" t="s">
        <v>181</v>
      </c>
      <c r="AN28" s="445"/>
      <c r="AO28" s="445"/>
      <c r="AP28" s="445"/>
      <c r="AQ28" s="445"/>
      <c r="AR28" s="446"/>
      <c r="AS28" s="444" t="s">
        <v>126</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2581625</v>
      </c>
      <c r="BO28" s="464"/>
      <c r="BP28" s="464"/>
      <c r="BQ28" s="464"/>
      <c r="BR28" s="464"/>
      <c r="BS28" s="464"/>
      <c r="BT28" s="464"/>
      <c r="BU28" s="465"/>
      <c r="BV28" s="463">
        <v>2581625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183</v>
      </c>
      <c r="F29" s="442"/>
      <c r="G29" s="442"/>
      <c r="H29" s="442"/>
      <c r="I29" s="442"/>
      <c r="J29" s="442"/>
      <c r="K29" s="443"/>
      <c r="L29" s="444">
        <v>16</v>
      </c>
      <c r="M29" s="445"/>
      <c r="N29" s="445"/>
      <c r="O29" s="445"/>
      <c r="P29" s="446"/>
      <c r="Q29" s="444">
        <v>3852</v>
      </c>
      <c r="R29" s="445"/>
      <c r="S29" s="445"/>
      <c r="T29" s="445"/>
      <c r="U29" s="445"/>
      <c r="V29" s="446"/>
      <c r="W29" s="511"/>
      <c r="X29" s="512"/>
      <c r="Y29" s="513"/>
      <c r="Z29" s="441" t="s">
        <v>184</v>
      </c>
      <c r="AA29" s="442"/>
      <c r="AB29" s="442"/>
      <c r="AC29" s="442"/>
      <c r="AD29" s="442"/>
      <c r="AE29" s="442"/>
      <c r="AF29" s="442"/>
      <c r="AG29" s="443"/>
      <c r="AH29" s="444">
        <v>223</v>
      </c>
      <c r="AI29" s="445"/>
      <c r="AJ29" s="445"/>
      <c r="AK29" s="445"/>
      <c r="AL29" s="446"/>
      <c r="AM29" s="444">
        <v>709809</v>
      </c>
      <c r="AN29" s="445"/>
      <c r="AO29" s="445"/>
      <c r="AP29" s="445"/>
      <c r="AQ29" s="445"/>
      <c r="AR29" s="446"/>
      <c r="AS29" s="444">
        <v>3183</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374028</v>
      </c>
      <c r="BO29" s="469"/>
      <c r="BP29" s="469"/>
      <c r="BQ29" s="469"/>
      <c r="BR29" s="469"/>
      <c r="BS29" s="469"/>
      <c r="BT29" s="469"/>
      <c r="BU29" s="470"/>
      <c r="BV29" s="468">
        <v>374028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962143</v>
      </c>
      <c r="BO30" s="472"/>
      <c r="BP30" s="472"/>
      <c r="BQ30" s="472"/>
      <c r="BR30" s="472"/>
      <c r="BS30" s="472"/>
      <c r="BT30" s="472"/>
      <c r="BU30" s="473"/>
      <c r="BV30" s="471">
        <v>920747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国民健康保険費特別会計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市場事業費特別会計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玉井斎場管理組合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境港市土地開発公社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高齢者住宅整備資金貸付事業費特別会計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介護保険費特別会計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下水道事業費特別会計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鳥取県西部広域行政管理組合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境港市文化振興財団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後期高齢者医療費特別会計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IF('各会計、関係団体の財政状況及び健全化判断比率'!B34="","",'各会計、関係団体の財政状況及び健全化判断比率'!B34)</f>
        <v>土地区画整理費特別会計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鳥取県後期高齢者医療広域連合</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境港市農業公社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駐車場費特別会計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鳥取県後期高齢者医療広域連合</v>
      </c>
      <c r="BZ37" s="426"/>
      <c r="CA37" s="426"/>
      <c r="CB37" s="426"/>
      <c r="CC37" s="426"/>
      <c r="CD37" s="426"/>
      <c r="CE37" s="426"/>
      <c r="CF37" s="426"/>
      <c r="CG37" s="426"/>
      <c r="CH37" s="426"/>
      <c r="CI37" s="426"/>
      <c r="CJ37" s="426"/>
      <c r="CK37" s="426"/>
      <c r="CL37" s="426"/>
      <c r="CM37" s="426"/>
      <c r="CN37" s="214"/>
      <c r="CO37" s="427">
        <f t="shared" si="3"/>
        <v>17</v>
      </c>
      <c r="CP37" s="427"/>
      <c r="CQ37" s="426" t="str">
        <f>IF('各会計、関係団体の財政状況及び健全化判断比率'!BS10="","",'各会計、関係団体の財政状況及び健全化判断比率'!BS10)</f>
        <v>鳥取県信用保証協会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EHCG7NUo1NaTh8Zt5bB+gi2yDj4UGlyPkX30IbJOTgsf7j1vKtRXGDXQkHo/hIDUHvpENmjpfYQNPsUtxXN39g==" saltValue="DH0sxluwcxHPD7zbVPBj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50" t="s">
        <v>554</v>
      </c>
      <c r="D34" s="1250"/>
      <c r="E34" s="1251"/>
      <c r="F34" s="32" t="s">
        <v>555</v>
      </c>
      <c r="G34" s="33" t="s">
        <v>556</v>
      </c>
      <c r="H34" s="33" t="s">
        <v>557</v>
      </c>
      <c r="I34" s="33" t="s">
        <v>558</v>
      </c>
      <c r="J34" s="34" t="s">
        <v>559</v>
      </c>
      <c r="K34" s="22"/>
      <c r="L34" s="22"/>
      <c r="M34" s="22"/>
      <c r="N34" s="22"/>
      <c r="O34" s="22"/>
      <c r="P34" s="22"/>
    </row>
    <row r="35" spans="1:16" ht="39" customHeight="1" x14ac:dyDescent="0.2">
      <c r="A35" s="22"/>
      <c r="B35" s="35"/>
      <c r="C35" s="1244" t="s">
        <v>560</v>
      </c>
      <c r="D35" s="1245"/>
      <c r="E35" s="1246"/>
      <c r="F35" s="36">
        <v>2.23</v>
      </c>
      <c r="G35" s="37">
        <v>1.27</v>
      </c>
      <c r="H35" s="37">
        <v>1.28</v>
      </c>
      <c r="I35" s="37">
        <v>2.2200000000000002</v>
      </c>
      <c r="J35" s="38">
        <v>1.72</v>
      </c>
      <c r="K35" s="22"/>
      <c r="L35" s="22"/>
      <c r="M35" s="22"/>
      <c r="N35" s="22"/>
      <c r="O35" s="22"/>
      <c r="P35" s="22"/>
    </row>
    <row r="36" spans="1:16" ht="39" customHeight="1" x14ac:dyDescent="0.2">
      <c r="A36" s="22"/>
      <c r="B36" s="35"/>
      <c r="C36" s="1244" t="s">
        <v>561</v>
      </c>
      <c r="D36" s="1245"/>
      <c r="E36" s="1246"/>
      <c r="F36" s="36">
        <v>1.29</v>
      </c>
      <c r="G36" s="37">
        <v>0.89</v>
      </c>
      <c r="H36" s="37">
        <v>1.36</v>
      </c>
      <c r="I36" s="37">
        <v>0.47</v>
      </c>
      <c r="J36" s="38">
        <v>0.66</v>
      </c>
      <c r="K36" s="22"/>
      <c r="L36" s="22"/>
      <c r="M36" s="22"/>
      <c r="N36" s="22"/>
      <c r="O36" s="22"/>
      <c r="P36" s="22"/>
    </row>
    <row r="37" spans="1:16" ht="39" customHeight="1" x14ac:dyDescent="0.2">
      <c r="A37" s="22"/>
      <c r="B37" s="35"/>
      <c r="C37" s="1244" t="s">
        <v>562</v>
      </c>
      <c r="D37" s="1245"/>
      <c r="E37" s="1246"/>
      <c r="F37" s="36">
        <v>3.19</v>
      </c>
      <c r="G37" s="37">
        <v>2.68</v>
      </c>
      <c r="H37" s="37">
        <v>0.69</v>
      </c>
      <c r="I37" s="37">
        <v>0.28000000000000003</v>
      </c>
      <c r="J37" s="38">
        <v>0.2</v>
      </c>
      <c r="K37" s="22"/>
      <c r="L37" s="22"/>
      <c r="M37" s="22"/>
      <c r="N37" s="22"/>
      <c r="O37" s="22"/>
      <c r="P37" s="22"/>
    </row>
    <row r="38" spans="1:16" ht="39" customHeight="1" x14ac:dyDescent="0.2">
      <c r="A38" s="22"/>
      <c r="B38" s="35"/>
      <c r="C38" s="1244" t="s">
        <v>563</v>
      </c>
      <c r="D38" s="1245"/>
      <c r="E38" s="1246"/>
      <c r="F38" s="36" t="s">
        <v>564</v>
      </c>
      <c r="G38" s="37" t="s">
        <v>565</v>
      </c>
      <c r="H38" s="37" t="s">
        <v>566</v>
      </c>
      <c r="I38" s="37">
        <v>0.17</v>
      </c>
      <c r="J38" s="38">
        <v>0.19</v>
      </c>
      <c r="K38" s="22"/>
      <c r="L38" s="22"/>
      <c r="M38" s="22"/>
      <c r="N38" s="22"/>
      <c r="O38" s="22"/>
      <c r="P38" s="22"/>
    </row>
    <row r="39" spans="1:16" ht="39" customHeight="1" x14ac:dyDescent="0.2">
      <c r="A39" s="22"/>
      <c r="B39" s="35"/>
      <c r="C39" s="1244" t="s">
        <v>567</v>
      </c>
      <c r="D39" s="1245"/>
      <c r="E39" s="1246"/>
      <c r="F39" s="36">
        <v>0.03</v>
      </c>
      <c r="G39" s="37">
        <v>0.11</v>
      </c>
      <c r="H39" s="37">
        <v>0.03</v>
      </c>
      <c r="I39" s="37">
        <v>0.03</v>
      </c>
      <c r="J39" s="38">
        <v>0.09</v>
      </c>
      <c r="K39" s="22"/>
      <c r="L39" s="22"/>
      <c r="M39" s="22"/>
      <c r="N39" s="22"/>
      <c r="O39" s="22"/>
      <c r="P39" s="22"/>
    </row>
    <row r="40" spans="1:16" ht="39" customHeight="1" x14ac:dyDescent="0.2">
      <c r="A40" s="22"/>
      <c r="B40" s="35"/>
      <c r="C40" s="1244" t="s">
        <v>568</v>
      </c>
      <c r="D40" s="1245"/>
      <c r="E40" s="1246"/>
      <c r="F40" s="36">
        <v>0</v>
      </c>
      <c r="G40" s="37">
        <v>0</v>
      </c>
      <c r="H40" s="37">
        <v>0.01</v>
      </c>
      <c r="I40" s="37">
        <v>0.01</v>
      </c>
      <c r="J40" s="38">
        <v>0.01</v>
      </c>
      <c r="K40" s="22"/>
      <c r="L40" s="22"/>
      <c r="M40" s="22"/>
      <c r="N40" s="22"/>
      <c r="O40" s="22"/>
      <c r="P40" s="22"/>
    </row>
    <row r="41" spans="1:16" ht="39" customHeight="1" x14ac:dyDescent="0.2">
      <c r="A41" s="22"/>
      <c r="B41" s="35"/>
      <c r="C41" s="1244" t="s">
        <v>569</v>
      </c>
      <c r="D41" s="1245"/>
      <c r="E41" s="1246"/>
      <c r="F41" s="36">
        <v>0</v>
      </c>
      <c r="G41" s="37">
        <v>0.01</v>
      </c>
      <c r="H41" s="37">
        <v>0.01</v>
      </c>
      <c r="I41" s="37">
        <v>0</v>
      </c>
      <c r="J41" s="38">
        <v>0</v>
      </c>
      <c r="K41" s="22"/>
      <c r="L41" s="22"/>
      <c r="M41" s="22"/>
      <c r="N41" s="22"/>
      <c r="O41" s="22"/>
      <c r="P41" s="22"/>
    </row>
    <row r="42" spans="1:16" ht="39" customHeight="1" x14ac:dyDescent="0.2">
      <c r="A42" s="22"/>
      <c r="B42" s="39"/>
      <c r="C42" s="1244" t="s">
        <v>570</v>
      </c>
      <c r="D42" s="1245"/>
      <c r="E42" s="1246"/>
      <c r="F42" s="36" t="s">
        <v>505</v>
      </c>
      <c r="G42" s="37" t="s">
        <v>505</v>
      </c>
      <c r="H42" s="37" t="s">
        <v>505</v>
      </c>
      <c r="I42" s="37" t="s">
        <v>505</v>
      </c>
      <c r="J42" s="38" t="s">
        <v>505</v>
      </c>
      <c r="K42" s="22"/>
      <c r="L42" s="22"/>
      <c r="M42" s="22"/>
      <c r="N42" s="22"/>
      <c r="O42" s="22"/>
      <c r="P42" s="22"/>
    </row>
    <row r="43" spans="1:16" ht="39" customHeight="1" thickBot="1" x14ac:dyDescent="0.25">
      <c r="A43" s="22"/>
      <c r="B43" s="40"/>
      <c r="C43" s="1247" t="s">
        <v>571</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tKW5+NTn303y+xEDwqFJgyFlcbTDy7oZMfb/1mPDGa2FJiXHWL4I2UH/H9BXp04BH1nRjlsLQDC62bqxi/Hw==" saltValue="RDQnLG2XKB8ULEYumSK3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1441</v>
      </c>
      <c r="L45" s="60">
        <v>1449</v>
      </c>
      <c r="M45" s="60">
        <v>1438</v>
      </c>
      <c r="N45" s="60">
        <v>1356</v>
      </c>
      <c r="O45" s="61">
        <v>1280</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2">
      <c r="A48" s="48"/>
      <c r="B48" s="1272"/>
      <c r="C48" s="1273"/>
      <c r="D48" s="62"/>
      <c r="E48" s="1254" t="s">
        <v>15</v>
      </c>
      <c r="F48" s="1254"/>
      <c r="G48" s="1254"/>
      <c r="H48" s="1254"/>
      <c r="I48" s="1254"/>
      <c r="J48" s="1255"/>
      <c r="K48" s="63">
        <v>674</v>
      </c>
      <c r="L48" s="64">
        <v>635</v>
      </c>
      <c r="M48" s="64">
        <v>561</v>
      </c>
      <c r="N48" s="64">
        <v>564</v>
      </c>
      <c r="O48" s="65">
        <v>501</v>
      </c>
      <c r="P48" s="48"/>
      <c r="Q48" s="48"/>
      <c r="R48" s="48"/>
      <c r="S48" s="48"/>
      <c r="T48" s="48"/>
      <c r="U48" s="48"/>
    </row>
    <row r="49" spans="1:21" ht="30.75" customHeight="1" x14ac:dyDescent="0.2">
      <c r="A49" s="48"/>
      <c r="B49" s="1272"/>
      <c r="C49" s="1273"/>
      <c r="D49" s="62"/>
      <c r="E49" s="1254" t="s">
        <v>16</v>
      </c>
      <c r="F49" s="1254"/>
      <c r="G49" s="1254"/>
      <c r="H49" s="1254"/>
      <c r="I49" s="1254"/>
      <c r="J49" s="1255"/>
      <c r="K49" s="63">
        <v>75</v>
      </c>
      <c r="L49" s="64">
        <v>98</v>
      </c>
      <c r="M49" s="64">
        <v>83</v>
      </c>
      <c r="N49" s="64">
        <v>65</v>
      </c>
      <c r="O49" s="65">
        <v>64</v>
      </c>
      <c r="P49" s="48"/>
      <c r="Q49" s="48"/>
      <c r="R49" s="48"/>
      <c r="S49" s="48"/>
      <c r="T49" s="48"/>
      <c r="U49" s="48"/>
    </row>
    <row r="50" spans="1:21" ht="30.75" customHeight="1" x14ac:dyDescent="0.2">
      <c r="A50" s="48"/>
      <c r="B50" s="1272"/>
      <c r="C50" s="1273"/>
      <c r="D50" s="62"/>
      <c r="E50" s="1254" t="s">
        <v>17</v>
      </c>
      <c r="F50" s="1254"/>
      <c r="G50" s="1254"/>
      <c r="H50" s="1254"/>
      <c r="I50" s="1254"/>
      <c r="J50" s="1255"/>
      <c r="K50" s="63">
        <v>12</v>
      </c>
      <c r="L50" s="64">
        <v>4</v>
      </c>
      <c r="M50" s="64">
        <v>3</v>
      </c>
      <c r="N50" s="64" t="s">
        <v>505</v>
      </c>
      <c r="O50" s="65" t="s">
        <v>505</v>
      </c>
      <c r="P50" s="48"/>
      <c r="Q50" s="48"/>
      <c r="R50" s="48"/>
      <c r="S50" s="48"/>
      <c r="T50" s="48"/>
      <c r="U50" s="48"/>
    </row>
    <row r="51" spans="1:21" ht="30.75" customHeight="1" x14ac:dyDescent="0.2">
      <c r="A51" s="48"/>
      <c r="B51" s="1274"/>
      <c r="C51" s="1275"/>
      <c r="D51" s="66"/>
      <c r="E51" s="1254" t="s">
        <v>18</v>
      </c>
      <c r="F51" s="1254"/>
      <c r="G51" s="1254"/>
      <c r="H51" s="1254"/>
      <c r="I51" s="1254"/>
      <c r="J51" s="1255"/>
      <c r="K51" s="63">
        <v>1</v>
      </c>
      <c r="L51" s="64">
        <v>0</v>
      </c>
      <c r="M51" s="64">
        <v>0</v>
      </c>
      <c r="N51" s="64">
        <v>0</v>
      </c>
      <c r="O51" s="65">
        <v>1</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1288</v>
      </c>
      <c r="L52" s="64">
        <v>1271</v>
      </c>
      <c r="M52" s="64">
        <v>1202</v>
      </c>
      <c r="N52" s="64">
        <v>1155</v>
      </c>
      <c r="O52" s="65">
        <v>1102</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915</v>
      </c>
      <c r="L53" s="69">
        <v>915</v>
      </c>
      <c r="M53" s="69">
        <v>883</v>
      </c>
      <c r="N53" s="69">
        <v>830</v>
      </c>
      <c r="O53" s="70">
        <v>744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60" t="s">
        <v>25</v>
      </c>
      <c r="C57" s="1261"/>
      <c r="D57" s="1264" t="s">
        <v>26</v>
      </c>
      <c r="E57" s="1265"/>
      <c r="F57" s="1265"/>
      <c r="G57" s="1265"/>
      <c r="H57" s="1265"/>
      <c r="I57" s="1265"/>
      <c r="J57" s="1266"/>
      <c r="K57" s="83">
        <v>882</v>
      </c>
      <c r="L57" s="84">
        <v>802</v>
      </c>
      <c r="M57" s="84">
        <v>554</v>
      </c>
      <c r="N57" s="84">
        <v>374</v>
      </c>
      <c r="O57" s="85"/>
    </row>
    <row r="58" spans="1:21" ht="31.5" customHeight="1" thickBot="1" x14ac:dyDescent="0.25">
      <c r="B58" s="1262"/>
      <c r="C58" s="1263"/>
      <c r="D58" s="1267" t="s">
        <v>27</v>
      </c>
      <c r="E58" s="1268"/>
      <c r="F58" s="1268"/>
      <c r="G58" s="1268"/>
      <c r="H58" s="1268"/>
      <c r="I58" s="1268"/>
      <c r="J58" s="1269"/>
      <c r="K58" s="86">
        <v>0</v>
      </c>
      <c r="L58" s="87">
        <v>0</v>
      </c>
      <c r="M58" s="87">
        <v>0</v>
      </c>
      <c r="N58" s="87">
        <v>0</v>
      </c>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4coP2DQpG84wFyUrndU8HZensqv4QsNsj2d0xWm5tRBy3rmBnFJAm8Q+U+pgATzuQqekuxw4gXXA7EFuhRfdw==" saltValue="Bk+0P78wRuRS0iQL9xax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547</v>
      </c>
      <c r="J40" s="100" t="s">
        <v>548</v>
      </c>
      <c r="K40" s="100" t="s">
        <v>549</v>
      </c>
      <c r="L40" s="100" t="s">
        <v>550</v>
      </c>
      <c r="M40" s="101" t="s">
        <v>551</v>
      </c>
    </row>
    <row r="41" spans="2:13" ht="27.75" customHeight="1" x14ac:dyDescent="0.2">
      <c r="B41" s="1290" t="s">
        <v>30</v>
      </c>
      <c r="C41" s="1291"/>
      <c r="D41" s="102"/>
      <c r="E41" s="1292" t="s">
        <v>31</v>
      </c>
      <c r="F41" s="1292"/>
      <c r="G41" s="1292"/>
      <c r="H41" s="1293"/>
      <c r="I41" s="103">
        <v>12503</v>
      </c>
      <c r="J41" s="104">
        <v>12402</v>
      </c>
      <c r="K41" s="104">
        <v>12129</v>
      </c>
      <c r="L41" s="104">
        <v>12177</v>
      </c>
      <c r="M41" s="105">
        <v>12338</v>
      </c>
    </row>
    <row r="42" spans="2:13" ht="27.75" customHeight="1" x14ac:dyDescent="0.2">
      <c r="B42" s="1280"/>
      <c r="C42" s="1281"/>
      <c r="D42" s="106"/>
      <c r="E42" s="1284" t="s">
        <v>32</v>
      </c>
      <c r="F42" s="1284"/>
      <c r="G42" s="1284"/>
      <c r="H42" s="1285"/>
      <c r="I42" s="107">
        <v>6</v>
      </c>
      <c r="J42" s="108">
        <v>3</v>
      </c>
      <c r="K42" s="108" t="s">
        <v>505</v>
      </c>
      <c r="L42" s="108" t="s">
        <v>505</v>
      </c>
      <c r="M42" s="109" t="s">
        <v>505</v>
      </c>
    </row>
    <row r="43" spans="2:13" ht="27.75" customHeight="1" x14ac:dyDescent="0.2">
      <c r="B43" s="1280"/>
      <c r="C43" s="1281"/>
      <c r="D43" s="106"/>
      <c r="E43" s="1284" t="s">
        <v>33</v>
      </c>
      <c r="F43" s="1284"/>
      <c r="G43" s="1284"/>
      <c r="H43" s="1285"/>
      <c r="I43" s="107">
        <v>7462</v>
      </c>
      <c r="J43" s="108">
        <v>7350</v>
      </c>
      <c r="K43" s="108">
        <v>7123</v>
      </c>
      <c r="L43" s="108">
        <v>7068</v>
      </c>
      <c r="M43" s="109">
        <v>7195</v>
      </c>
    </row>
    <row r="44" spans="2:13" ht="27.75" customHeight="1" x14ac:dyDescent="0.2">
      <c r="B44" s="1280"/>
      <c r="C44" s="1281"/>
      <c r="D44" s="106"/>
      <c r="E44" s="1284" t="s">
        <v>34</v>
      </c>
      <c r="F44" s="1284"/>
      <c r="G44" s="1284"/>
      <c r="H44" s="1285"/>
      <c r="I44" s="107">
        <v>492</v>
      </c>
      <c r="J44" s="108">
        <v>405</v>
      </c>
      <c r="K44" s="108">
        <v>330</v>
      </c>
      <c r="L44" s="108">
        <v>275</v>
      </c>
      <c r="M44" s="109">
        <v>229</v>
      </c>
    </row>
    <row r="45" spans="2:13" ht="27.75" customHeight="1" x14ac:dyDescent="0.2">
      <c r="B45" s="1280"/>
      <c r="C45" s="1281"/>
      <c r="D45" s="106"/>
      <c r="E45" s="1284" t="s">
        <v>35</v>
      </c>
      <c r="F45" s="1284"/>
      <c r="G45" s="1284"/>
      <c r="H45" s="1285"/>
      <c r="I45" s="107">
        <v>1765</v>
      </c>
      <c r="J45" s="108">
        <v>1724</v>
      </c>
      <c r="K45" s="108">
        <v>1640</v>
      </c>
      <c r="L45" s="108">
        <v>1721</v>
      </c>
      <c r="M45" s="109">
        <v>1758</v>
      </c>
    </row>
    <row r="46" spans="2:13" ht="27.75" customHeight="1" x14ac:dyDescent="0.2">
      <c r="B46" s="1280"/>
      <c r="C46" s="1281"/>
      <c r="D46" s="110"/>
      <c r="E46" s="1284" t="s">
        <v>36</v>
      </c>
      <c r="F46" s="1284"/>
      <c r="G46" s="1284"/>
      <c r="H46" s="1285"/>
      <c r="I46" s="107">
        <v>1695</v>
      </c>
      <c r="J46" s="108">
        <v>1666</v>
      </c>
      <c r="K46" s="108">
        <v>1628</v>
      </c>
      <c r="L46" s="108">
        <v>1591</v>
      </c>
      <c r="M46" s="109">
        <v>1648</v>
      </c>
    </row>
    <row r="47" spans="2:13" ht="27.75" customHeight="1" x14ac:dyDescent="0.2">
      <c r="B47" s="1280"/>
      <c r="C47" s="1281"/>
      <c r="D47" s="111"/>
      <c r="E47" s="1294" t="s">
        <v>37</v>
      </c>
      <c r="F47" s="1295"/>
      <c r="G47" s="1295"/>
      <c r="H47" s="1296"/>
      <c r="I47" s="107" t="s">
        <v>505</v>
      </c>
      <c r="J47" s="108" t="s">
        <v>505</v>
      </c>
      <c r="K47" s="108" t="s">
        <v>505</v>
      </c>
      <c r="L47" s="108" t="s">
        <v>505</v>
      </c>
      <c r="M47" s="109" t="s">
        <v>505</v>
      </c>
    </row>
    <row r="48" spans="2:13" ht="27.75" customHeight="1" x14ac:dyDescent="0.2">
      <c r="B48" s="1280"/>
      <c r="C48" s="1281"/>
      <c r="D48" s="106"/>
      <c r="E48" s="1284" t="s">
        <v>38</v>
      </c>
      <c r="F48" s="1284"/>
      <c r="G48" s="1284"/>
      <c r="H48" s="1285"/>
      <c r="I48" s="107" t="s">
        <v>505</v>
      </c>
      <c r="J48" s="108" t="s">
        <v>505</v>
      </c>
      <c r="K48" s="108" t="s">
        <v>505</v>
      </c>
      <c r="L48" s="108" t="s">
        <v>505</v>
      </c>
      <c r="M48" s="109" t="s">
        <v>505</v>
      </c>
    </row>
    <row r="49" spans="2:13" ht="27.75" customHeight="1" x14ac:dyDescent="0.2">
      <c r="B49" s="1282"/>
      <c r="C49" s="1283"/>
      <c r="D49" s="106"/>
      <c r="E49" s="1284" t="s">
        <v>39</v>
      </c>
      <c r="F49" s="1284"/>
      <c r="G49" s="1284"/>
      <c r="H49" s="1285"/>
      <c r="I49" s="107" t="s">
        <v>505</v>
      </c>
      <c r="J49" s="108" t="s">
        <v>505</v>
      </c>
      <c r="K49" s="108" t="s">
        <v>505</v>
      </c>
      <c r="L49" s="108" t="s">
        <v>505</v>
      </c>
      <c r="M49" s="109" t="s">
        <v>505</v>
      </c>
    </row>
    <row r="50" spans="2:13" ht="27.75" customHeight="1" x14ac:dyDescent="0.2">
      <c r="B50" s="1278" t="s">
        <v>40</v>
      </c>
      <c r="C50" s="1279"/>
      <c r="D50" s="112"/>
      <c r="E50" s="1284" t="s">
        <v>41</v>
      </c>
      <c r="F50" s="1284"/>
      <c r="G50" s="1284"/>
      <c r="H50" s="1285"/>
      <c r="I50" s="107">
        <v>4376</v>
      </c>
      <c r="J50" s="108">
        <v>1066</v>
      </c>
      <c r="K50" s="108">
        <v>999</v>
      </c>
      <c r="L50" s="108">
        <v>1189</v>
      </c>
      <c r="M50" s="109">
        <v>1246</v>
      </c>
    </row>
    <row r="51" spans="2:13" ht="27.75" customHeight="1" x14ac:dyDescent="0.2">
      <c r="B51" s="1280"/>
      <c r="C51" s="1281"/>
      <c r="D51" s="106"/>
      <c r="E51" s="1284" t="s">
        <v>42</v>
      </c>
      <c r="F51" s="1284"/>
      <c r="G51" s="1284"/>
      <c r="H51" s="1285"/>
      <c r="I51" s="107">
        <v>560</v>
      </c>
      <c r="J51" s="108">
        <v>459</v>
      </c>
      <c r="K51" s="108">
        <v>378</v>
      </c>
      <c r="L51" s="108">
        <v>307</v>
      </c>
      <c r="M51" s="109">
        <v>239</v>
      </c>
    </row>
    <row r="52" spans="2:13" ht="27.75" customHeight="1" x14ac:dyDescent="0.2">
      <c r="B52" s="1282"/>
      <c r="C52" s="1283"/>
      <c r="D52" s="106"/>
      <c r="E52" s="1284" t="s">
        <v>43</v>
      </c>
      <c r="F52" s="1284"/>
      <c r="G52" s="1284"/>
      <c r="H52" s="1285"/>
      <c r="I52" s="107">
        <v>13035</v>
      </c>
      <c r="J52" s="108">
        <v>12793</v>
      </c>
      <c r="K52" s="108">
        <v>12917</v>
      </c>
      <c r="L52" s="108">
        <v>12701</v>
      </c>
      <c r="M52" s="109">
        <v>12965</v>
      </c>
    </row>
    <row r="53" spans="2:13" ht="27.75" customHeight="1" thickBot="1" x14ac:dyDescent="0.25">
      <c r="B53" s="1286" t="s">
        <v>44</v>
      </c>
      <c r="C53" s="1287"/>
      <c r="D53" s="113"/>
      <c r="E53" s="1288" t="s">
        <v>45</v>
      </c>
      <c r="F53" s="1288"/>
      <c r="G53" s="1288"/>
      <c r="H53" s="1289"/>
      <c r="I53" s="114">
        <v>5952</v>
      </c>
      <c r="J53" s="115">
        <v>9232</v>
      </c>
      <c r="K53" s="115">
        <v>8555</v>
      </c>
      <c r="L53" s="115">
        <v>8634</v>
      </c>
      <c r="M53" s="116">
        <v>8718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Y41S0pycZ3K2auk3haCkK7NNJRsR3LhrY9UT7SDKkuR8hiJ54qzIdyDgXy5CXgZ2bcoMpgyREW7r5l8638PQoA==" saltValue="1wCLFZVR2u//paYyiHDJ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549</v>
      </c>
      <c r="G54" s="125" t="s">
        <v>550</v>
      </c>
      <c r="H54" s="126" t="s">
        <v>551</v>
      </c>
    </row>
    <row r="55" spans="2:8" ht="52.5" customHeight="1" x14ac:dyDescent="0.2">
      <c r="B55" s="127"/>
      <c r="C55" s="1305" t="s">
        <v>48</v>
      </c>
      <c r="D55" s="1305"/>
      <c r="E55" s="1306"/>
      <c r="F55" s="128">
        <v>2582</v>
      </c>
      <c r="G55" s="128">
        <v>2582</v>
      </c>
      <c r="H55" s="129">
        <v>2582</v>
      </c>
    </row>
    <row r="56" spans="2:8" ht="52.5" customHeight="1" x14ac:dyDescent="0.2">
      <c r="B56" s="130"/>
      <c r="C56" s="1307" t="s">
        <v>49</v>
      </c>
      <c r="D56" s="1307"/>
      <c r="E56" s="1308"/>
      <c r="F56" s="131">
        <v>374</v>
      </c>
      <c r="G56" s="131">
        <v>374</v>
      </c>
      <c r="H56" s="132">
        <v>374</v>
      </c>
    </row>
    <row r="57" spans="2:8" ht="53.25" customHeight="1" x14ac:dyDescent="0.2">
      <c r="B57" s="130"/>
      <c r="C57" s="1309" t="s">
        <v>50</v>
      </c>
      <c r="D57" s="1309"/>
      <c r="E57" s="1310"/>
      <c r="F57" s="133">
        <v>816</v>
      </c>
      <c r="G57" s="133">
        <v>921</v>
      </c>
      <c r="H57" s="134">
        <v>962</v>
      </c>
    </row>
    <row r="58" spans="2:8" ht="45.75" customHeight="1" x14ac:dyDescent="0.2">
      <c r="B58" s="135"/>
      <c r="C58" s="1297" t="s">
        <v>578</v>
      </c>
      <c r="D58" s="1298"/>
      <c r="E58" s="1299"/>
      <c r="F58" s="136">
        <v>682</v>
      </c>
      <c r="G58" s="136">
        <v>665</v>
      </c>
      <c r="H58" s="137">
        <v>674</v>
      </c>
    </row>
    <row r="59" spans="2:8" ht="45.75" customHeight="1" x14ac:dyDescent="0.2">
      <c r="B59" s="135"/>
      <c r="C59" s="1297" t="s">
        <v>579</v>
      </c>
      <c r="D59" s="1298"/>
      <c r="E59" s="1299"/>
      <c r="F59" s="136">
        <v>10</v>
      </c>
      <c r="G59" s="136">
        <v>110</v>
      </c>
      <c r="H59" s="137">
        <v>110</v>
      </c>
    </row>
    <row r="60" spans="2:8" ht="45.75" customHeight="1" x14ac:dyDescent="0.2">
      <c r="B60" s="135"/>
      <c r="C60" s="1297" t="s">
        <v>580</v>
      </c>
      <c r="D60" s="1298"/>
      <c r="E60" s="1299"/>
      <c r="F60" s="136">
        <v>75</v>
      </c>
      <c r="G60" s="136">
        <v>75</v>
      </c>
      <c r="H60" s="137">
        <v>75</v>
      </c>
    </row>
    <row r="61" spans="2:8" ht="45.75" customHeight="1" x14ac:dyDescent="0.2">
      <c r="B61" s="135"/>
      <c r="C61" s="1297" t="s">
        <v>581</v>
      </c>
      <c r="D61" s="1298"/>
      <c r="E61" s="1299"/>
      <c r="F61" s="136">
        <v>20</v>
      </c>
      <c r="G61" s="136">
        <v>40</v>
      </c>
      <c r="H61" s="137">
        <v>40</v>
      </c>
    </row>
    <row r="62" spans="2:8" ht="45.75" customHeight="1" thickBot="1" x14ac:dyDescent="0.25">
      <c r="B62" s="138"/>
      <c r="C62" s="1300" t="s">
        <v>582</v>
      </c>
      <c r="D62" s="1301"/>
      <c r="E62" s="1302"/>
      <c r="F62" s="139">
        <v>23</v>
      </c>
      <c r="G62" s="139">
        <v>24</v>
      </c>
      <c r="H62" s="140">
        <v>25</v>
      </c>
    </row>
    <row r="63" spans="2:8" ht="52.5" customHeight="1" thickBot="1" x14ac:dyDescent="0.25">
      <c r="B63" s="141"/>
      <c r="C63" s="1303" t="s">
        <v>51</v>
      </c>
      <c r="D63" s="1303"/>
      <c r="E63" s="1304"/>
      <c r="F63" s="142">
        <v>3772</v>
      </c>
      <c r="G63" s="142">
        <v>3876</v>
      </c>
      <c r="H63" s="143">
        <v>3918</v>
      </c>
    </row>
    <row r="64" spans="2:8" ht="15" customHeight="1" x14ac:dyDescent="0.2"/>
  </sheetData>
  <sheetProtection algorithmName="SHA-512" hashValue="KqKpd60495X1oaiy2qFiI2YA+Q20rPmMVwcaJ/9b0UwkyZGVwSTaqcKh3bRZ6FuaLspFxXIUb+8C1nZ5ZJj5/g==" saltValue="Cf/yZ0Ej2GeNE97Ye7Kx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605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598</v>
      </c>
    </row>
    <row r="50" spans="1:109" ht="13" x14ac:dyDescent="0.2">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x14ac:dyDescent="0.2">
      <c r="B51" s="397"/>
      <c r="G51" s="1329"/>
      <c r="H51" s="1329"/>
      <c r="I51" s="1333"/>
      <c r="J51" s="1333"/>
      <c r="K51" s="1318"/>
      <c r="L51" s="1318"/>
      <c r="M51" s="1318"/>
      <c r="N51" s="1318"/>
      <c r="AM51" s="406"/>
      <c r="AN51" s="1316" t="s">
        <v>599</v>
      </c>
      <c r="AO51" s="1316"/>
      <c r="AP51" s="1316"/>
      <c r="AQ51" s="1316"/>
      <c r="AR51" s="1316"/>
      <c r="AS51" s="1316"/>
      <c r="AT51" s="1316"/>
      <c r="AU51" s="1316"/>
      <c r="AV51" s="1316"/>
      <c r="AW51" s="1316"/>
      <c r="AX51" s="1316"/>
      <c r="AY51" s="1316"/>
      <c r="AZ51" s="1316"/>
      <c r="BA51" s="1316"/>
      <c r="BB51" s="1316" t="s">
        <v>600</v>
      </c>
      <c r="BC51" s="1316"/>
      <c r="BD51" s="1316"/>
      <c r="BE51" s="1316"/>
      <c r="BF51" s="1316"/>
      <c r="BG51" s="1316"/>
      <c r="BH51" s="1316"/>
      <c r="BI51" s="1316"/>
      <c r="BJ51" s="1316"/>
      <c r="BK51" s="1316"/>
      <c r="BL51" s="1316"/>
      <c r="BM51" s="1316"/>
      <c r="BN51" s="1316"/>
      <c r="BO51" s="1316"/>
      <c r="BP51" s="1328"/>
      <c r="BQ51" s="1313"/>
      <c r="BR51" s="1313"/>
      <c r="BS51" s="1313"/>
      <c r="BT51" s="1313"/>
      <c r="BU51" s="1313"/>
      <c r="BV51" s="1313"/>
      <c r="BW51" s="1313"/>
      <c r="BX51" s="1313">
        <v>137.19999999999999</v>
      </c>
      <c r="BY51" s="1313"/>
      <c r="BZ51" s="1313"/>
      <c r="CA51" s="1313"/>
      <c r="CB51" s="1313"/>
      <c r="CC51" s="1313"/>
      <c r="CD51" s="1313"/>
      <c r="CE51" s="1313"/>
      <c r="CF51" s="1328"/>
      <c r="CG51" s="1313"/>
      <c r="CH51" s="1313"/>
      <c r="CI51" s="1313"/>
      <c r="CJ51" s="1313"/>
      <c r="CK51" s="1313"/>
      <c r="CL51" s="1313"/>
      <c r="CM51" s="1313"/>
      <c r="CN51" s="1313">
        <v>126.6</v>
      </c>
      <c r="CO51" s="1313"/>
      <c r="CP51" s="1313"/>
      <c r="CQ51" s="1313"/>
      <c r="CR51" s="1313"/>
      <c r="CS51" s="1313"/>
      <c r="CT51" s="1313"/>
      <c r="CU51" s="1313"/>
      <c r="CV51" s="1328"/>
      <c r="CW51" s="1313"/>
      <c r="CX51" s="1313"/>
      <c r="CY51" s="1313"/>
      <c r="CZ51" s="1313"/>
      <c r="DA51" s="1313"/>
      <c r="DB51" s="1313"/>
      <c r="DC51" s="1313"/>
    </row>
    <row r="52" spans="1:109" ht="13" x14ac:dyDescent="0.2">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601</v>
      </c>
      <c r="BC53" s="1316"/>
      <c r="BD53" s="1316"/>
      <c r="BE53" s="1316"/>
      <c r="BF53" s="1316"/>
      <c r="BG53" s="1316"/>
      <c r="BH53" s="1316"/>
      <c r="BI53" s="1316"/>
      <c r="BJ53" s="1316"/>
      <c r="BK53" s="1316"/>
      <c r="BL53" s="1316"/>
      <c r="BM53" s="1316"/>
      <c r="BN53" s="1316"/>
      <c r="BO53" s="1316"/>
      <c r="BP53" s="1328"/>
      <c r="BQ53" s="1313"/>
      <c r="BR53" s="1313"/>
      <c r="BS53" s="1313"/>
      <c r="BT53" s="1313"/>
      <c r="BU53" s="1313"/>
      <c r="BV53" s="1313"/>
      <c r="BW53" s="1313"/>
      <c r="BX53" s="1313">
        <v>65.099999999999994</v>
      </c>
      <c r="BY53" s="1313"/>
      <c r="BZ53" s="1313"/>
      <c r="CA53" s="1313"/>
      <c r="CB53" s="1313"/>
      <c r="CC53" s="1313"/>
      <c r="CD53" s="1313"/>
      <c r="CE53" s="1313"/>
      <c r="CF53" s="1328"/>
      <c r="CG53" s="1313"/>
      <c r="CH53" s="1313"/>
      <c r="CI53" s="1313"/>
      <c r="CJ53" s="1313"/>
      <c r="CK53" s="1313"/>
      <c r="CL53" s="1313"/>
      <c r="CM53" s="1313"/>
      <c r="CN53" s="1313">
        <v>67</v>
      </c>
      <c r="CO53" s="1313"/>
      <c r="CP53" s="1313"/>
      <c r="CQ53" s="1313"/>
      <c r="CR53" s="1313"/>
      <c r="CS53" s="1313"/>
      <c r="CT53" s="1313"/>
      <c r="CU53" s="1313"/>
      <c r="CV53" s="1328"/>
      <c r="CW53" s="1313"/>
      <c r="CX53" s="1313"/>
      <c r="CY53" s="1313"/>
      <c r="CZ53" s="1313"/>
      <c r="DA53" s="1313"/>
      <c r="DB53" s="1313"/>
      <c r="DC53" s="1313"/>
    </row>
    <row r="54" spans="1:109" ht="13" x14ac:dyDescent="0.2">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602</v>
      </c>
      <c r="AO55" s="1317"/>
      <c r="AP55" s="1317"/>
      <c r="AQ55" s="1317"/>
      <c r="AR55" s="1317"/>
      <c r="AS55" s="1317"/>
      <c r="AT55" s="1317"/>
      <c r="AU55" s="1317"/>
      <c r="AV55" s="1317"/>
      <c r="AW55" s="1317"/>
      <c r="AX55" s="1317"/>
      <c r="AY55" s="1317"/>
      <c r="AZ55" s="1317"/>
      <c r="BA55" s="1317"/>
      <c r="BB55" s="1316" t="s">
        <v>600</v>
      </c>
      <c r="BC55" s="1316"/>
      <c r="BD55" s="1316"/>
      <c r="BE55" s="1316"/>
      <c r="BF55" s="1316"/>
      <c r="BG55" s="1316"/>
      <c r="BH55" s="1316"/>
      <c r="BI55" s="1316"/>
      <c r="BJ55" s="1316"/>
      <c r="BK55" s="1316"/>
      <c r="BL55" s="1316"/>
      <c r="BM55" s="1316"/>
      <c r="BN55" s="1316"/>
      <c r="BO55" s="1316"/>
      <c r="BP55" s="1328"/>
      <c r="BQ55" s="1313"/>
      <c r="BR55" s="1313"/>
      <c r="BS55" s="1313"/>
      <c r="BT55" s="1313"/>
      <c r="BU55" s="1313"/>
      <c r="BV55" s="1313"/>
      <c r="BW55" s="1313"/>
      <c r="BX55" s="1313">
        <v>37.700000000000003</v>
      </c>
      <c r="BY55" s="1313"/>
      <c r="BZ55" s="1313"/>
      <c r="CA55" s="1313"/>
      <c r="CB55" s="1313"/>
      <c r="CC55" s="1313"/>
      <c r="CD55" s="1313"/>
      <c r="CE55" s="1313"/>
      <c r="CF55" s="1328"/>
      <c r="CG55" s="1313"/>
      <c r="CH55" s="1313"/>
      <c r="CI55" s="1313"/>
      <c r="CJ55" s="1313"/>
      <c r="CK55" s="1313"/>
      <c r="CL55" s="1313"/>
      <c r="CM55" s="1313"/>
      <c r="CN55" s="1313">
        <v>38.700000000000003</v>
      </c>
      <c r="CO55" s="1313"/>
      <c r="CP55" s="1313"/>
      <c r="CQ55" s="1313"/>
      <c r="CR55" s="1313"/>
      <c r="CS55" s="1313"/>
      <c r="CT55" s="1313"/>
      <c r="CU55" s="1313"/>
      <c r="CV55" s="1328"/>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601</v>
      </c>
      <c r="BC57" s="1316"/>
      <c r="BD57" s="1316"/>
      <c r="BE57" s="1316"/>
      <c r="BF57" s="1316"/>
      <c r="BG57" s="1316"/>
      <c r="BH57" s="1316"/>
      <c r="BI57" s="1316"/>
      <c r="BJ57" s="1316"/>
      <c r="BK57" s="1316"/>
      <c r="BL57" s="1316"/>
      <c r="BM57" s="1316"/>
      <c r="BN57" s="1316"/>
      <c r="BO57" s="1316"/>
      <c r="BP57" s="1328"/>
      <c r="BQ57" s="1313"/>
      <c r="BR57" s="1313"/>
      <c r="BS57" s="1313"/>
      <c r="BT57" s="1313"/>
      <c r="BU57" s="1313"/>
      <c r="BV57" s="1313"/>
      <c r="BW57" s="1313"/>
      <c r="BX57" s="1313">
        <v>59.4</v>
      </c>
      <c r="BY57" s="1313"/>
      <c r="BZ57" s="1313"/>
      <c r="CA57" s="1313"/>
      <c r="CB57" s="1313"/>
      <c r="CC57" s="1313"/>
      <c r="CD57" s="1313"/>
      <c r="CE57" s="1313"/>
      <c r="CF57" s="1328"/>
      <c r="CG57" s="1313"/>
      <c r="CH57" s="1313"/>
      <c r="CI57" s="1313"/>
      <c r="CJ57" s="1313"/>
      <c r="CK57" s="1313"/>
      <c r="CL57" s="1313"/>
      <c r="CM57" s="1313"/>
      <c r="CN57" s="1313">
        <v>61.3</v>
      </c>
      <c r="CO57" s="1313"/>
      <c r="CP57" s="1313"/>
      <c r="CQ57" s="1313"/>
      <c r="CR57" s="1313"/>
      <c r="CS57" s="1313"/>
      <c r="CT57" s="1313"/>
      <c r="CU57" s="1313"/>
      <c r="CV57" s="1328"/>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603</v>
      </c>
    </row>
    <row r="64" spans="1:109" ht="13" x14ac:dyDescent="0.2">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598</v>
      </c>
    </row>
    <row r="72" spans="2:107" ht="13" x14ac:dyDescent="0.2">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ht="13" x14ac:dyDescent="0.2">
      <c r="B73" s="397"/>
      <c r="G73" s="1329"/>
      <c r="H73" s="1329"/>
      <c r="I73" s="1329"/>
      <c r="J73" s="1329"/>
      <c r="K73" s="1312"/>
      <c r="L73" s="1312"/>
      <c r="M73" s="1312"/>
      <c r="N73" s="1312"/>
      <c r="AM73" s="406"/>
      <c r="AN73" s="1316" t="s">
        <v>599</v>
      </c>
      <c r="AO73" s="1316"/>
      <c r="AP73" s="1316"/>
      <c r="AQ73" s="1316"/>
      <c r="AR73" s="1316"/>
      <c r="AS73" s="1316"/>
      <c r="AT73" s="1316"/>
      <c r="AU73" s="1316"/>
      <c r="AV73" s="1316"/>
      <c r="AW73" s="1316"/>
      <c r="AX73" s="1316"/>
      <c r="AY73" s="1316"/>
      <c r="AZ73" s="1316"/>
      <c r="BA73" s="1316"/>
      <c r="BB73" s="1316" t="s">
        <v>600</v>
      </c>
      <c r="BC73" s="1316"/>
      <c r="BD73" s="1316"/>
      <c r="BE73" s="1316"/>
      <c r="BF73" s="1316"/>
      <c r="BG73" s="1316"/>
      <c r="BH73" s="1316"/>
      <c r="BI73" s="1316"/>
      <c r="BJ73" s="1316"/>
      <c r="BK73" s="1316"/>
      <c r="BL73" s="1316"/>
      <c r="BM73" s="1316"/>
      <c r="BN73" s="1316"/>
      <c r="BO73" s="1316"/>
      <c r="BP73" s="1313">
        <v>88.9</v>
      </c>
      <c r="BQ73" s="1313"/>
      <c r="BR73" s="1313"/>
      <c r="BS73" s="1313"/>
      <c r="BT73" s="1313"/>
      <c r="BU73" s="1313"/>
      <c r="BV73" s="1313"/>
      <c r="BW73" s="1313"/>
      <c r="BX73" s="1313">
        <v>137.19999999999999</v>
      </c>
      <c r="BY73" s="1313"/>
      <c r="BZ73" s="1313"/>
      <c r="CA73" s="1313"/>
      <c r="CB73" s="1313"/>
      <c r="CC73" s="1313"/>
      <c r="CD73" s="1313"/>
      <c r="CE73" s="1313"/>
      <c r="CF73" s="1313">
        <v>125.2</v>
      </c>
      <c r="CG73" s="1313"/>
      <c r="CH73" s="1313"/>
      <c r="CI73" s="1313"/>
      <c r="CJ73" s="1313"/>
      <c r="CK73" s="1313"/>
      <c r="CL73" s="1313"/>
      <c r="CM73" s="1313"/>
      <c r="CN73" s="1313">
        <v>126.6</v>
      </c>
      <c r="CO73" s="1313"/>
      <c r="CP73" s="1313"/>
      <c r="CQ73" s="1313"/>
      <c r="CR73" s="1313"/>
      <c r="CS73" s="1313"/>
      <c r="CT73" s="1313"/>
      <c r="CU73" s="1313"/>
      <c r="CV73" s="1313">
        <v>123.3</v>
      </c>
      <c r="CW73" s="1313"/>
      <c r="CX73" s="1313"/>
      <c r="CY73" s="1313"/>
      <c r="CZ73" s="1313"/>
      <c r="DA73" s="1313"/>
      <c r="DB73" s="1313"/>
      <c r="DC73" s="1313"/>
    </row>
    <row r="74" spans="2:107" ht="13" x14ac:dyDescent="0.2">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604</v>
      </c>
      <c r="BC75" s="1316"/>
      <c r="BD75" s="1316"/>
      <c r="BE75" s="1316"/>
      <c r="BF75" s="1316"/>
      <c r="BG75" s="1316"/>
      <c r="BH75" s="1316"/>
      <c r="BI75" s="1316"/>
      <c r="BJ75" s="1316"/>
      <c r="BK75" s="1316"/>
      <c r="BL75" s="1316"/>
      <c r="BM75" s="1316"/>
      <c r="BN75" s="1316"/>
      <c r="BO75" s="1316"/>
      <c r="BP75" s="1313">
        <v>13.5</v>
      </c>
      <c r="BQ75" s="1313"/>
      <c r="BR75" s="1313"/>
      <c r="BS75" s="1313"/>
      <c r="BT75" s="1313"/>
      <c r="BU75" s="1313"/>
      <c r="BV75" s="1313"/>
      <c r="BW75" s="1313"/>
      <c r="BX75" s="1313">
        <v>13.4</v>
      </c>
      <c r="BY75" s="1313"/>
      <c r="BZ75" s="1313"/>
      <c r="CA75" s="1313"/>
      <c r="CB75" s="1313"/>
      <c r="CC75" s="1313"/>
      <c r="CD75" s="1313"/>
      <c r="CE75" s="1313"/>
      <c r="CF75" s="1313">
        <v>13.4</v>
      </c>
      <c r="CG75" s="1313"/>
      <c r="CH75" s="1313"/>
      <c r="CI75" s="1313"/>
      <c r="CJ75" s="1313"/>
      <c r="CK75" s="1313"/>
      <c r="CL75" s="1313"/>
      <c r="CM75" s="1313"/>
      <c r="CN75" s="1313">
        <v>12.9</v>
      </c>
      <c r="CO75" s="1313"/>
      <c r="CP75" s="1313"/>
      <c r="CQ75" s="1313"/>
      <c r="CR75" s="1313"/>
      <c r="CS75" s="1313"/>
      <c r="CT75" s="1313"/>
      <c r="CU75" s="1313"/>
      <c r="CV75" s="1313">
        <v>11.8</v>
      </c>
      <c r="CW75" s="1313"/>
      <c r="CX75" s="1313"/>
      <c r="CY75" s="1313"/>
      <c r="CZ75" s="1313"/>
      <c r="DA75" s="1313"/>
      <c r="DB75" s="1313"/>
      <c r="DC75" s="1313"/>
    </row>
    <row r="76" spans="2:107" ht="13" x14ac:dyDescent="0.2">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602</v>
      </c>
      <c r="AO77" s="1317"/>
      <c r="AP77" s="1317"/>
      <c r="AQ77" s="1317"/>
      <c r="AR77" s="1317"/>
      <c r="AS77" s="1317"/>
      <c r="AT77" s="1317"/>
      <c r="AU77" s="1317"/>
      <c r="AV77" s="1317"/>
      <c r="AW77" s="1317"/>
      <c r="AX77" s="1317"/>
      <c r="AY77" s="1317"/>
      <c r="AZ77" s="1317"/>
      <c r="BA77" s="1317"/>
      <c r="BB77" s="1316" t="s">
        <v>600</v>
      </c>
      <c r="BC77" s="1316"/>
      <c r="BD77" s="1316"/>
      <c r="BE77" s="1316"/>
      <c r="BF77" s="1316"/>
      <c r="BG77" s="1316"/>
      <c r="BH77" s="1316"/>
      <c r="BI77" s="1316"/>
      <c r="BJ77" s="1316"/>
      <c r="BK77" s="1316"/>
      <c r="BL77" s="1316"/>
      <c r="BM77" s="1316"/>
      <c r="BN77" s="1316"/>
      <c r="BO77" s="1316"/>
      <c r="BP77" s="1313">
        <v>36.6</v>
      </c>
      <c r="BQ77" s="1313"/>
      <c r="BR77" s="1313"/>
      <c r="BS77" s="1313"/>
      <c r="BT77" s="1313"/>
      <c r="BU77" s="1313"/>
      <c r="BV77" s="1313"/>
      <c r="BW77" s="1313"/>
      <c r="BX77" s="1313">
        <v>37.700000000000003</v>
      </c>
      <c r="BY77" s="1313"/>
      <c r="BZ77" s="1313"/>
      <c r="CA77" s="1313"/>
      <c r="CB77" s="1313"/>
      <c r="CC77" s="1313"/>
      <c r="CD77" s="1313"/>
      <c r="CE77" s="1313"/>
      <c r="CF77" s="1313">
        <v>37.9</v>
      </c>
      <c r="CG77" s="1313"/>
      <c r="CH77" s="1313"/>
      <c r="CI77" s="1313"/>
      <c r="CJ77" s="1313"/>
      <c r="CK77" s="1313"/>
      <c r="CL77" s="1313"/>
      <c r="CM77" s="1313"/>
      <c r="CN77" s="1313">
        <v>38.700000000000003</v>
      </c>
      <c r="CO77" s="1313"/>
      <c r="CP77" s="1313"/>
      <c r="CQ77" s="1313"/>
      <c r="CR77" s="1313"/>
      <c r="CS77" s="1313"/>
      <c r="CT77" s="1313"/>
      <c r="CU77" s="1313"/>
      <c r="CV77" s="1313">
        <v>32.5</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604</v>
      </c>
      <c r="BC79" s="1316"/>
      <c r="BD79" s="1316"/>
      <c r="BE79" s="1316"/>
      <c r="BF79" s="1316"/>
      <c r="BG79" s="1316"/>
      <c r="BH79" s="1316"/>
      <c r="BI79" s="1316"/>
      <c r="BJ79" s="1316"/>
      <c r="BK79" s="1316"/>
      <c r="BL79" s="1316"/>
      <c r="BM79" s="1316"/>
      <c r="BN79" s="1316"/>
      <c r="BO79" s="1316"/>
      <c r="BP79" s="1313">
        <v>9.1999999999999993</v>
      </c>
      <c r="BQ79" s="1313"/>
      <c r="BR79" s="1313"/>
      <c r="BS79" s="1313"/>
      <c r="BT79" s="1313"/>
      <c r="BU79" s="1313"/>
      <c r="BV79" s="1313"/>
      <c r="BW79" s="1313"/>
      <c r="BX79" s="1313">
        <v>8.9</v>
      </c>
      <c r="BY79" s="1313"/>
      <c r="BZ79" s="1313"/>
      <c r="CA79" s="1313"/>
      <c r="CB79" s="1313"/>
      <c r="CC79" s="1313"/>
      <c r="CD79" s="1313"/>
      <c r="CE79" s="1313"/>
      <c r="CF79" s="1313">
        <v>8.6999999999999993</v>
      </c>
      <c r="CG79" s="1313"/>
      <c r="CH79" s="1313"/>
      <c r="CI79" s="1313"/>
      <c r="CJ79" s="1313"/>
      <c r="CK79" s="1313"/>
      <c r="CL79" s="1313"/>
      <c r="CM79" s="1313"/>
      <c r="CN79" s="1313">
        <v>8.8000000000000007</v>
      </c>
      <c r="CO79" s="1313"/>
      <c r="CP79" s="1313"/>
      <c r="CQ79" s="1313"/>
      <c r="CR79" s="1313"/>
      <c r="CS79" s="1313"/>
      <c r="CT79" s="1313"/>
      <c r="CU79" s="1313"/>
      <c r="CV79" s="1313">
        <v>8.6999999999999993</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e/tAZgFI+RtCLgOZ3NFISnhga/71ycs2SaE8pyKWo9S+V6HFXzMX1NSRC+K1gtGBTPkUvXCTnBcjqf3u/LNMsA==" saltValue="pSpS0w2fCO8CkL74F1Vxk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494</v>
      </c>
    </row>
  </sheetData>
  <sheetProtection algorithmName="SHA-512" hashValue="vrbEljhLjzSz/LXGZCWuV52Qemjsza/wnMA12/j/njB+TtsfGKG3+tf//YGuTm41ByzjR7yyjAvvT8gbG9fwtg==" saltValue="8E8tqfnvgRCQ5ax4yad6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494</v>
      </c>
    </row>
  </sheetData>
  <sheetProtection algorithmName="SHA-512" hashValue="EbbTan0Mk2FP6bNay7Wnl4enbXu3bmxvHnXY6VOZvJOa/nC5X+I7y6ul9pyovuFDlnggY2GR2LWcsngkK5vzTg==" saltValue="G6kd4Y8C00QgYRck1bw03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544</v>
      </c>
      <c r="G2" s="157"/>
      <c r="H2" s="158"/>
    </row>
    <row r="3" spans="1:8" x14ac:dyDescent="0.2">
      <c r="A3" s="154" t="s">
        <v>537</v>
      </c>
      <c r="B3" s="159"/>
      <c r="C3" s="160"/>
      <c r="D3" s="161">
        <v>47186</v>
      </c>
      <c r="E3" s="162"/>
      <c r="F3" s="163">
        <v>66954</v>
      </c>
      <c r="G3" s="164"/>
      <c r="H3" s="165"/>
    </row>
    <row r="4" spans="1:8" x14ac:dyDescent="0.2">
      <c r="A4" s="166"/>
      <c r="B4" s="167"/>
      <c r="C4" s="168"/>
      <c r="D4" s="169">
        <v>19318</v>
      </c>
      <c r="E4" s="170"/>
      <c r="F4" s="171">
        <v>37305</v>
      </c>
      <c r="G4" s="172"/>
      <c r="H4" s="173"/>
    </row>
    <row r="5" spans="1:8" x14ac:dyDescent="0.2">
      <c r="A5" s="154" t="s">
        <v>539</v>
      </c>
      <c r="B5" s="159"/>
      <c r="C5" s="160"/>
      <c r="D5" s="161">
        <v>57375</v>
      </c>
      <c r="E5" s="162"/>
      <c r="F5" s="163">
        <v>72656</v>
      </c>
      <c r="G5" s="164"/>
      <c r="H5" s="165"/>
    </row>
    <row r="6" spans="1:8" x14ac:dyDescent="0.2">
      <c r="A6" s="166"/>
      <c r="B6" s="167"/>
      <c r="C6" s="168"/>
      <c r="D6" s="169">
        <v>22132</v>
      </c>
      <c r="E6" s="170"/>
      <c r="F6" s="171">
        <v>36448</v>
      </c>
      <c r="G6" s="172"/>
      <c r="H6" s="173"/>
    </row>
    <row r="7" spans="1:8" x14ac:dyDescent="0.2">
      <c r="A7" s="154" t="s">
        <v>540</v>
      </c>
      <c r="B7" s="159"/>
      <c r="C7" s="160"/>
      <c r="D7" s="161">
        <v>47474</v>
      </c>
      <c r="E7" s="162"/>
      <c r="F7" s="163">
        <v>65080</v>
      </c>
      <c r="G7" s="164"/>
      <c r="H7" s="165"/>
    </row>
    <row r="8" spans="1:8" x14ac:dyDescent="0.2">
      <c r="A8" s="166"/>
      <c r="B8" s="167"/>
      <c r="C8" s="168"/>
      <c r="D8" s="169">
        <v>30354</v>
      </c>
      <c r="E8" s="170"/>
      <c r="F8" s="171">
        <v>38201</v>
      </c>
      <c r="G8" s="172"/>
      <c r="H8" s="173"/>
    </row>
    <row r="9" spans="1:8" x14ac:dyDescent="0.2">
      <c r="A9" s="154" t="s">
        <v>541</v>
      </c>
      <c r="B9" s="159"/>
      <c r="C9" s="160"/>
      <c r="D9" s="161">
        <v>65615</v>
      </c>
      <c r="E9" s="162"/>
      <c r="F9" s="163">
        <v>79288</v>
      </c>
      <c r="G9" s="164"/>
      <c r="H9" s="165"/>
    </row>
    <row r="10" spans="1:8" x14ac:dyDescent="0.2">
      <c r="A10" s="166"/>
      <c r="B10" s="167"/>
      <c r="C10" s="168"/>
      <c r="D10" s="169">
        <v>21387</v>
      </c>
      <c r="E10" s="170"/>
      <c r="F10" s="171">
        <v>41870</v>
      </c>
      <c r="G10" s="172"/>
      <c r="H10" s="173"/>
    </row>
    <row r="11" spans="1:8" x14ac:dyDescent="0.2">
      <c r="A11" s="154" t="s">
        <v>542</v>
      </c>
      <c r="B11" s="159"/>
      <c r="C11" s="160"/>
      <c r="D11" s="161">
        <v>59920</v>
      </c>
      <c r="E11" s="162"/>
      <c r="F11" s="163">
        <v>84962</v>
      </c>
      <c r="G11" s="164"/>
      <c r="H11" s="165"/>
    </row>
    <row r="12" spans="1:8" x14ac:dyDescent="0.2">
      <c r="A12" s="166"/>
      <c r="B12" s="167"/>
      <c r="C12" s="174"/>
      <c r="D12" s="169">
        <v>39338</v>
      </c>
      <c r="E12" s="170"/>
      <c r="F12" s="171">
        <v>42793</v>
      </c>
      <c r="G12" s="172"/>
      <c r="H12" s="173"/>
    </row>
    <row r="13" spans="1:8" x14ac:dyDescent="0.2">
      <c r="A13" s="154"/>
      <c r="B13" s="159"/>
      <c r="C13" s="175"/>
      <c r="D13" s="176">
        <v>55514</v>
      </c>
      <c r="E13" s="177"/>
      <c r="F13" s="178">
        <v>73788</v>
      </c>
      <c r="G13" s="179"/>
      <c r="H13" s="165"/>
    </row>
    <row r="14" spans="1:8" x14ac:dyDescent="0.2">
      <c r="A14" s="166"/>
      <c r="B14" s="167"/>
      <c r="C14" s="168"/>
      <c r="D14" s="169">
        <v>26506</v>
      </c>
      <c r="E14" s="170"/>
      <c r="F14" s="171">
        <v>39323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2.25</v>
      </c>
      <c r="C19" s="180">
        <f>ROUND(VALUE(SUBSTITUTE(実質収支比率等に係る経年分析!G$48,"▲","-")),2)</f>
        <v>1.28</v>
      </c>
      <c r="D19" s="180">
        <f>ROUND(VALUE(SUBSTITUTE(実質収支比率等に係る経年分析!H$48,"▲","-")),2)</f>
        <v>1.29</v>
      </c>
      <c r="E19" s="180">
        <f>ROUND(VALUE(SUBSTITUTE(実質収支比率等に係る経年分析!I$48,"▲","-")),2)</f>
        <v>2.2400000000000002</v>
      </c>
      <c r="F19" s="180">
        <f>ROUND(VALUE(SUBSTITUTE(実質収支比率等に係る経年分析!J$48,"▲","-")),2)</f>
        <v>1.73</v>
      </c>
    </row>
    <row r="20" spans="1:11" x14ac:dyDescent="0.2">
      <c r="A20" s="180" t="s">
        <v>55</v>
      </c>
      <c r="B20" s="180">
        <f>ROUND(VALUE(SUBSTITUTE(実質収支比率等に係る経年分析!F$47,"▲","-")),2)</f>
        <v>32.79</v>
      </c>
      <c r="C20" s="180">
        <f>ROUND(VALUE(SUBSTITUTE(実質収支比率等に係る経年分析!G$47,"▲","-")),2)</f>
        <v>32.69</v>
      </c>
      <c r="D20" s="180">
        <f>ROUND(VALUE(SUBSTITUTE(実質収支比率等に係る経年分析!H$47,"▲","-")),2)</f>
        <v>32.520000000000003</v>
      </c>
      <c r="E20" s="180">
        <f>ROUND(VALUE(SUBSTITUTE(実質収支比率等に係る経年分析!I$47,"▲","-")),2)</f>
        <v>32.75</v>
      </c>
      <c r="F20" s="180">
        <f>ROUND(VALUE(SUBSTITUTE(実質収支比率等に係る経年分析!J$47,"▲","-")),2)</f>
        <v>31.92</v>
      </c>
    </row>
    <row r="21" spans="1:11" x14ac:dyDescent="0.2">
      <c r="A21" s="180" t="s">
        <v>56</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-0.96</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0.94</v>
      </c>
      <c r="F21" s="180">
        <f>IF(ISNUMBER(VALUE(SUBSTITUTE(実質収支比率等に係る経年分析!J$49,"▲","-"))),ROUND(VALUE(SUBSTITUTE(実質収支比率等に係る経年分析!J$49,"▲","-")),2),NA())</f>
        <v>-0.45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高齢者住宅整備資金貸付事業費特別会計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市場事業費特別会計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2">
      <c r="A32" s="181" t="str">
        <f>IF(連結実質赤字比率に係る赤字・黒字の構成分析!C$38="",NA(),連結実質赤字比率に係る赤字・黒字の構成分析!C$38)</f>
        <v>土地区画整理費特別会計</v>
      </c>
      <c r="B32" s="181">
        <f>IF(ROUND(VALUE(SUBSTITUTE(連結実質赤字比率に係る赤字・黒字の構成分析!F$38,"▲", "-")), 2) &lt; 0, ABS(ROUND(VALUE(SUBSTITUTE(連結実質赤字比率に係る赤字・黒字の構成分析!F$38,"▲", "-")), 2)), NA())</f>
        <v>0.65</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0.33</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0.21</v>
      </c>
      <c r="G32" s="181" t="e">
        <f>IF(ROUND(VALUE(SUBSTITUTE(連結実質赤字比率に係る赤字・黒字の構成分析!H$38,"▲", "-")), 2) &gt;= 0, ABS(ROUND(VALUE(SUBSTITUTE(連結実質赤字比率に係る赤字・黒字の構成分析!H$38,"▲", "-")), 2)), NA())</f>
        <v>#N/A</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2">
      <c r="A33" s="181" t="str">
        <f>IF(連結実質赤字比率に係る赤字・黒字の構成分析!C$37="",NA(),連結実質赤字比率に係る赤字・黒字の構成分析!C$37)</f>
        <v>国民健康保険費特別会計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2">
      <c r="A34" s="181" t="str">
        <f>IF(連結実質赤字比率に係る赤字・黒字の構成分析!C$36="",NA(),連結実質赤字比率に係る赤字・黒字の構成分析!C$36)</f>
        <v>介護保険費特別会計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2.2200000000000002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1.72</v>
      </c>
    </row>
    <row r="36" spans="1:16" x14ac:dyDescent="0.2">
      <c r="A36" s="181" t="str">
        <f>IF(連結実質赤字比率に係る赤字・黒字の構成分析!C$34="",NA(),連結実質赤字比率に係る赤字・黒字の構成分析!C$34)</f>
        <v>駐車場費特別会計</v>
      </c>
      <c r="B36" s="181">
        <f>IF(ROUND(VALUE(SUBSTITUTE(連結実質赤字比率に係る赤字・黒字の構成分析!F$34,"▲", "-")), 2) &lt; 0, ABS(ROUND(VALUE(SUBSTITUTE(連結実質赤字比率に係る赤字・黒字の構成分析!F$34,"▲", "-")), 2)), NA())</f>
        <v>2.1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1.85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1.46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1.07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0.85</v>
      </c>
      <c r="K36" s="181" t="e">
        <f>IF(ROUND(VALUE(SUBSTITUTE(連結実質赤字比率に係る赤字・黒字の構成分析!J$34,"▲", "-")), 2) &gt;= 0, ABS(ROUND(VALUE(SUBSTITUTE(連結実質赤字比率に係る赤字・黒字の構成分析!J$34,"▲", "-")), 2)), NA())</f>
        <v>#N/A</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1288</v>
      </c>
      <c r="E42" s="182"/>
      <c r="F42" s="182"/>
      <c r="G42" s="182">
        <f>'実質公債費比率（分子）の構造'!L$52</f>
        <v>1271</v>
      </c>
      <c r="H42" s="182"/>
      <c r="I42" s="182"/>
      <c r="J42" s="182">
        <f>'実質公債費比率（分子）の構造'!M$52</f>
        <v>1202</v>
      </c>
      <c r="K42" s="182"/>
      <c r="L42" s="182"/>
      <c r="M42" s="182">
        <f>'実質公債費比率（分子）の構造'!N$52</f>
        <v>1155</v>
      </c>
      <c r="N42" s="182"/>
      <c r="O42" s="182"/>
      <c r="P42" s="182">
        <f>'実質公債費比率（分子）の構造'!O$52</f>
        <v>1102</v>
      </c>
    </row>
    <row r="43" spans="1:16" x14ac:dyDescent="0.2">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2">
      <c r="A44" s="182" t="s">
        <v>65</v>
      </c>
      <c r="B44" s="182">
        <f>'実質公債費比率（分子）の構造'!K$50</f>
        <v>12</v>
      </c>
      <c r="C44" s="182"/>
      <c r="D44" s="182"/>
      <c r="E44" s="182">
        <f>'実質公債費比率（分子）の構造'!L$50</f>
        <v>4</v>
      </c>
      <c r="F44" s="182"/>
      <c r="G44" s="182"/>
      <c r="H44" s="182">
        <f>'実質公債費比率（分子）の構造'!M$50</f>
        <v>3</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75</v>
      </c>
      <c r="C45" s="182"/>
      <c r="D45" s="182"/>
      <c r="E45" s="182">
        <f>'実質公債費比率（分子）の構造'!L$49</f>
        <v>98</v>
      </c>
      <c r="F45" s="182"/>
      <c r="G45" s="182"/>
      <c r="H45" s="182">
        <f>'実質公債費比率（分子）の構造'!M$49</f>
        <v>83</v>
      </c>
      <c r="I45" s="182"/>
      <c r="J45" s="182"/>
      <c r="K45" s="182">
        <f>'実質公債費比率（分子）の構造'!N$49</f>
        <v>65</v>
      </c>
      <c r="L45" s="182"/>
      <c r="M45" s="182"/>
      <c r="N45" s="182">
        <f>'実質公債費比率（分子）の構造'!O$49</f>
        <v>64</v>
      </c>
      <c r="O45" s="182"/>
      <c r="P45" s="182"/>
    </row>
    <row r="46" spans="1:16" x14ac:dyDescent="0.2">
      <c r="A46" s="182" t="s">
        <v>67</v>
      </c>
      <c r="B46" s="182">
        <f>'実質公債費比率（分子）の構造'!K$48</f>
        <v>674</v>
      </c>
      <c r="C46" s="182"/>
      <c r="D46" s="182"/>
      <c r="E46" s="182">
        <f>'実質公債費比率（分子）の構造'!L$48</f>
        <v>635</v>
      </c>
      <c r="F46" s="182"/>
      <c r="G46" s="182"/>
      <c r="H46" s="182">
        <f>'実質公債費比率（分子）の構造'!M$48</f>
        <v>561</v>
      </c>
      <c r="I46" s="182"/>
      <c r="J46" s="182"/>
      <c r="K46" s="182">
        <f>'実質公債費比率（分子）の構造'!N$48</f>
        <v>564</v>
      </c>
      <c r="L46" s="182"/>
      <c r="M46" s="182"/>
      <c r="N46" s="182">
        <f>'実質公債費比率（分子）の構造'!O$48</f>
        <v>501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1441</v>
      </c>
      <c r="C49" s="182"/>
      <c r="D49" s="182"/>
      <c r="E49" s="182">
        <f>'実質公債費比率（分子）の構造'!L$45</f>
        <v>1449</v>
      </c>
      <c r="F49" s="182"/>
      <c r="G49" s="182"/>
      <c r="H49" s="182">
        <f>'実質公債費比率（分子）の構造'!M$45</f>
        <v>1438</v>
      </c>
      <c r="I49" s="182"/>
      <c r="J49" s="182"/>
      <c r="K49" s="182">
        <f>'実質公債費比率（分子）の構造'!N$45</f>
        <v>1356</v>
      </c>
      <c r="L49" s="182"/>
      <c r="M49" s="182"/>
      <c r="N49" s="182">
        <f>'実質公債費比率（分子）の構造'!O$45</f>
        <v>1280</v>
      </c>
      <c r="O49" s="182"/>
      <c r="P49" s="182"/>
    </row>
    <row r="50" spans="1:16" x14ac:dyDescent="0.2">
      <c r="A50" s="182" t="s">
        <v>71</v>
      </c>
      <c r="B50" s="182" t="e">
        <f>NA()</f>
        <v>#N/A</v>
      </c>
      <c r="C50" s="182">
        <f>IF(ISNUMBER('実質公債費比率（分子）の構造'!K$53),'実質公債費比率（分子）の構造'!K$53,NA())</f>
        <v>915</v>
      </c>
      <c r="D50" s="182" t="e">
        <f>NA()</f>
        <v>#N/A</v>
      </c>
      <c r="E50" s="182" t="e">
        <f>NA()</f>
        <v>#N/A</v>
      </c>
      <c r="F50" s="182">
        <f>IF(ISNUMBER('実質公債費比率（分子）の構造'!L$53),'実質公債費比率（分子）の構造'!L$53,NA())</f>
        <v>915</v>
      </c>
      <c r="G50" s="182" t="e">
        <f>NA()</f>
        <v>#N/A</v>
      </c>
      <c r="H50" s="182" t="e">
        <f>NA()</f>
        <v>#N/A</v>
      </c>
      <c r="I50" s="182">
        <f>IF(ISNUMBER('実質公債費比率（分子）の構造'!M$53),'実質公債費比率（分子）の構造'!M$53,NA())</f>
        <v>883</v>
      </c>
      <c r="J50" s="182" t="e">
        <f>NA()</f>
        <v>#N/A</v>
      </c>
      <c r="K50" s="182" t="e">
        <f>NA()</f>
        <v>#N/A</v>
      </c>
      <c r="L50" s="182">
        <f>IF(ISNUMBER('実質公債費比率（分子）の構造'!N$53),'実質公債費比率（分子）の構造'!N$53,NA())</f>
        <v>830</v>
      </c>
      <c r="M50" s="182" t="e">
        <f>NA()</f>
        <v>#N/A</v>
      </c>
      <c r="N50" s="182" t="e">
        <f>NA()</f>
        <v>#N/A</v>
      </c>
      <c r="O50" s="182">
        <f>IF(ISNUMBER('実質公債費比率（分子）の構造'!O$53),'実質公債費比率（分子）の構造'!O$53,NA())</f>
        <v>744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13035</v>
      </c>
      <c r="E56" s="181"/>
      <c r="F56" s="181"/>
      <c r="G56" s="181">
        <f>'将来負担比率（分子）の構造'!J$52</f>
        <v>12793</v>
      </c>
      <c r="H56" s="181"/>
      <c r="I56" s="181"/>
      <c r="J56" s="181">
        <f>'将来負担比率（分子）の構造'!K$52</f>
        <v>12917</v>
      </c>
      <c r="K56" s="181"/>
      <c r="L56" s="181"/>
      <c r="M56" s="181">
        <f>'将来負担比率（分子）の構造'!L$52</f>
        <v>12701</v>
      </c>
      <c r="N56" s="181"/>
      <c r="O56" s="181"/>
      <c r="P56" s="181">
        <f>'将来負担比率（分子）の構造'!M$52</f>
        <v>12965</v>
      </c>
    </row>
    <row r="57" spans="1:16" x14ac:dyDescent="0.2">
      <c r="A57" s="181" t="s">
        <v>42</v>
      </c>
      <c r="B57" s="181"/>
      <c r="C57" s="181"/>
      <c r="D57" s="181">
        <f>'将来負担比率（分子）の構造'!I$51</f>
        <v>560</v>
      </c>
      <c r="E57" s="181"/>
      <c r="F57" s="181"/>
      <c r="G57" s="181">
        <f>'将来負担比率（分子）の構造'!J$51</f>
        <v>459</v>
      </c>
      <c r="H57" s="181"/>
      <c r="I57" s="181"/>
      <c r="J57" s="181">
        <f>'将来負担比率（分子）の構造'!K$51</f>
        <v>378</v>
      </c>
      <c r="K57" s="181"/>
      <c r="L57" s="181"/>
      <c r="M57" s="181">
        <f>'将来負担比率（分子）の構造'!L$51</f>
        <v>307</v>
      </c>
      <c r="N57" s="181"/>
      <c r="O57" s="181"/>
      <c r="P57" s="181">
        <f>'将来負担比率（分子）の構造'!M$51</f>
        <v>239</v>
      </c>
    </row>
    <row r="58" spans="1:16" x14ac:dyDescent="0.2">
      <c r="A58" s="181" t="s">
        <v>41</v>
      </c>
      <c r="B58" s="181"/>
      <c r="C58" s="181"/>
      <c r="D58" s="181">
        <f>'将来負担比率（分子）の構造'!I$50</f>
        <v>4376</v>
      </c>
      <c r="E58" s="181"/>
      <c r="F58" s="181"/>
      <c r="G58" s="181">
        <f>'将来負担比率（分子）の構造'!J$50</f>
        <v>1066</v>
      </c>
      <c r="H58" s="181"/>
      <c r="I58" s="181"/>
      <c r="J58" s="181">
        <f>'将来負担比率（分子）の構造'!K$50</f>
        <v>999</v>
      </c>
      <c r="K58" s="181"/>
      <c r="L58" s="181"/>
      <c r="M58" s="181">
        <f>'将来負担比率（分子）の構造'!L$50</f>
        <v>1189</v>
      </c>
      <c r="N58" s="181"/>
      <c r="O58" s="181"/>
      <c r="P58" s="181">
        <f>'将来負担比率（分子）の構造'!M$50</f>
        <v>1246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1695</v>
      </c>
      <c r="C61" s="181"/>
      <c r="D61" s="181"/>
      <c r="E61" s="181">
        <f>'将来負担比率（分子）の構造'!J$46</f>
        <v>1666</v>
      </c>
      <c r="F61" s="181"/>
      <c r="G61" s="181"/>
      <c r="H61" s="181">
        <f>'将来負担比率（分子）の構造'!K$46</f>
        <v>1628</v>
      </c>
      <c r="I61" s="181"/>
      <c r="J61" s="181"/>
      <c r="K61" s="181">
        <f>'将来負担比率（分子）の構造'!L$46</f>
        <v>1591</v>
      </c>
      <c r="L61" s="181"/>
      <c r="M61" s="181"/>
      <c r="N61" s="181">
        <f>'将来負担比率（分子）の構造'!M$46</f>
        <v>1648</v>
      </c>
      <c r="O61" s="181"/>
      <c r="P61" s="181"/>
    </row>
    <row r="62" spans="1:16" x14ac:dyDescent="0.2">
      <c r="A62" s="181" t="s">
        <v>35</v>
      </c>
      <c r="B62" s="181">
        <f>'将来負担比率（分子）の構造'!I$45</f>
        <v>1765</v>
      </c>
      <c r="C62" s="181"/>
      <c r="D62" s="181"/>
      <c r="E62" s="181">
        <f>'将来負担比率（分子）の構造'!J$45</f>
        <v>1724</v>
      </c>
      <c r="F62" s="181"/>
      <c r="G62" s="181"/>
      <c r="H62" s="181">
        <f>'将来負担比率（分子）の構造'!K$45</f>
        <v>1640</v>
      </c>
      <c r="I62" s="181"/>
      <c r="J62" s="181"/>
      <c r="K62" s="181">
        <f>'将来負担比率（分子）の構造'!L$45</f>
        <v>1721</v>
      </c>
      <c r="L62" s="181"/>
      <c r="M62" s="181"/>
      <c r="N62" s="181">
        <f>'将来負担比率（分子）の構造'!M$45</f>
        <v>1758</v>
      </c>
      <c r="O62" s="181"/>
      <c r="P62" s="181"/>
    </row>
    <row r="63" spans="1:16" x14ac:dyDescent="0.2">
      <c r="A63" s="181" t="s">
        <v>34</v>
      </c>
      <c r="B63" s="181">
        <f>'将来負担比率（分子）の構造'!I$44</f>
        <v>492</v>
      </c>
      <c r="C63" s="181"/>
      <c r="D63" s="181"/>
      <c r="E63" s="181">
        <f>'将来負担比率（分子）の構造'!J$44</f>
        <v>405</v>
      </c>
      <c r="F63" s="181"/>
      <c r="G63" s="181"/>
      <c r="H63" s="181">
        <f>'将来負担比率（分子）の構造'!K$44</f>
        <v>330</v>
      </c>
      <c r="I63" s="181"/>
      <c r="J63" s="181"/>
      <c r="K63" s="181">
        <f>'将来負担比率（分子）の構造'!L$44</f>
        <v>275</v>
      </c>
      <c r="L63" s="181"/>
      <c r="M63" s="181"/>
      <c r="N63" s="181">
        <f>'将来負担比率（分子）の構造'!M$44</f>
        <v>229</v>
      </c>
      <c r="O63" s="181"/>
      <c r="P63" s="181"/>
    </row>
    <row r="64" spans="1:16" x14ac:dyDescent="0.2">
      <c r="A64" s="181" t="s">
        <v>33</v>
      </c>
      <c r="B64" s="181">
        <f>'将来負担比率（分子）の構造'!I$43</f>
        <v>7462</v>
      </c>
      <c r="C64" s="181"/>
      <c r="D64" s="181"/>
      <c r="E64" s="181">
        <f>'将来負担比率（分子）の構造'!J$43</f>
        <v>7350</v>
      </c>
      <c r="F64" s="181"/>
      <c r="G64" s="181"/>
      <c r="H64" s="181">
        <f>'将来負担比率（分子）の構造'!K$43</f>
        <v>7123</v>
      </c>
      <c r="I64" s="181"/>
      <c r="J64" s="181"/>
      <c r="K64" s="181">
        <f>'将来負担比率（分子）の構造'!L$43</f>
        <v>7068</v>
      </c>
      <c r="L64" s="181"/>
      <c r="M64" s="181"/>
      <c r="N64" s="181">
        <f>'将来負担比率（分子）の構造'!M$43</f>
        <v>7195</v>
      </c>
      <c r="O64" s="181"/>
      <c r="P64" s="181"/>
    </row>
    <row r="65" spans="1:16" x14ac:dyDescent="0.2">
      <c r="A65" s="181" t="s">
        <v>32</v>
      </c>
      <c r="B65" s="181">
        <f>'将来負担比率（分子）の構造'!I$42</f>
        <v>6</v>
      </c>
      <c r="C65" s="181"/>
      <c r="D65" s="181"/>
      <c r="E65" s="181">
        <f>'将来負担比率（分子）の構造'!J$42</f>
        <v>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12503</v>
      </c>
      <c r="C66" s="181"/>
      <c r="D66" s="181"/>
      <c r="E66" s="181">
        <f>'将来負担比率（分子）の構造'!J$41</f>
        <v>12402</v>
      </c>
      <c r="F66" s="181"/>
      <c r="G66" s="181"/>
      <c r="H66" s="181">
        <f>'将来負担比率（分子）の構造'!K$41</f>
        <v>12129</v>
      </c>
      <c r="I66" s="181"/>
      <c r="J66" s="181"/>
      <c r="K66" s="181">
        <f>'将来負担比率（分子）の構造'!L$41</f>
        <v>12177</v>
      </c>
      <c r="L66" s="181"/>
      <c r="M66" s="181"/>
      <c r="N66" s="181">
        <f>'将来負担比率（分子）の構造'!M$41</f>
        <v>12338</v>
      </c>
      <c r="O66" s="181"/>
      <c r="P66" s="181"/>
    </row>
    <row r="67" spans="1:16" x14ac:dyDescent="0.2">
      <c r="A67" s="181" t="s">
        <v>75</v>
      </c>
      <c r="B67" s="181" t="e">
        <f>NA()</f>
        <v>#N/A</v>
      </c>
      <c r="C67" s="181">
        <f>IF(ISNUMBER('将来負担比率（分子）の構造'!I$53), IF('将来負担比率（分子）の構造'!I$53 &lt; 0, 0, '将来負担比率（分子）の構造'!I$53), NA())</f>
        <v>5952</v>
      </c>
      <c r="D67" s="181" t="e">
        <f>NA()</f>
        <v>#N/A</v>
      </c>
      <c r="E67" s="181" t="e">
        <f>NA()</f>
        <v>#N/A</v>
      </c>
      <c r="F67" s="181">
        <f>IF(ISNUMBER('将来負担比率（分子）の構造'!J$53), IF('将来負担比率（分子）の構造'!J$53 &lt; 0, 0, '将来負担比率（分子）の構造'!J$53), NA())</f>
        <v>9232</v>
      </c>
      <c r="G67" s="181" t="e">
        <f>NA()</f>
        <v>#N/A</v>
      </c>
      <c r="H67" s="181" t="e">
        <f>NA()</f>
        <v>#N/A</v>
      </c>
      <c r="I67" s="181">
        <f>IF(ISNUMBER('将来負担比率（分子）の構造'!K$53), IF('将来負担比率（分子）の構造'!K$53 &lt; 0, 0, '将来負担比率（分子）の構造'!K$53), NA())</f>
        <v>8555</v>
      </c>
      <c r="J67" s="181" t="e">
        <f>NA()</f>
        <v>#N/A</v>
      </c>
      <c r="K67" s="181" t="e">
        <f>NA()</f>
        <v>#N/A</v>
      </c>
      <c r="L67" s="181">
        <f>IF(ISNUMBER('将来負担比率（分子）の構造'!L$53), IF('将来負担比率（分子）の構造'!L$53 &lt; 0, 0, '将来負担比率（分子）の構造'!L$53), NA())</f>
        <v>8634</v>
      </c>
      <c r="M67" s="181" t="e">
        <f>NA()</f>
        <v>#N/A</v>
      </c>
      <c r="N67" s="181" t="e">
        <f>NA()</f>
        <v>#N/A</v>
      </c>
      <c r="O67" s="181">
        <f>IF(ISNUMBER('将来負担比率（分子）の構造'!M$53), IF('将来負担比率（分子）の構造'!M$53 &lt; 0, 0, '将来負担比率（分子）の構造'!M$53), NA())</f>
        <v>8718</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2582</v>
      </c>
      <c r="C72" s="185">
        <f>基金残高に係る経年分析!G55</f>
        <v>2582</v>
      </c>
      <c r="D72" s="185">
        <f>基金残高に係る経年分析!H55</f>
        <v>2582</v>
      </c>
    </row>
    <row r="73" spans="1:16" x14ac:dyDescent="0.2">
      <c r="A73" s="184" t="s">
        <v>78</v>
      </c>
      <c r="B73" s="185">
        <f>基金残高に係る経年分析!F56</f>
        <v>374</v>
      </c>
      <c r="C73" s="185">
        <f>基金残高に係る経年分析!G56</f>
        <v>374</v>
      </c>
      <c r="D73" s="185">
        <f>基金残高に係る経年分析!H56</f>
        <v>374</v>
      </c>
    </row>
    <row r="74" spans="1:16" x14ac:dyDescent="0.2">
      <c r="A74" s="184" t="s">
        <v>79</v>
      </c>
      <c r="B74" s="185">
        <f>基金残高に係る経年分析!F57</f>
        <v>816</v>
      </c>
      <c r="C74" s="185">
        <f>基金残高に係る経年分析!G57</f>
        <v>921</v>
      </c>
      <c r="D74" s="185">
        <f>基金残高に係る経年分析!H57</f>
        <v>962</v>
      </c>
    </row>
  </sheetData>
  <sheetProtection algorithmName="SHA-512" hashValue="8+KdMhsdVAT/+6d2KCmTO+/SdoYlOJgYXzBZ+BgWjDrkmAkpX7T0AKYly33HDf31pXz7YsK0enPHiJeNDEcIfw==" saltValue="/tvZBkpkpMZNMMh5h8Dp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3985376</v>
      </c>
      <c r="S5" s="736"/>
      <c r="T5" s="736"/>
      <c r="U5" s="736"/>
      <c r="V5" s="736"/>
      <c r="W5" s="736"/>
      <c r="X5" s="736"/>
      <c r="Y5" s="779"/>
      <c r="Z5" s="797">
        <v>17.8</v>
      </c>
      <c r="AA5" s="797"/>
      <c r="AB5" s="797"/>
      <c r="AC5" s="797"/>
      <c r="AD5" s="798">
        <v>3985345</v>
      </c>
      <c r="AE5" s="798"/>
      <c r="AF5" s="798"/>
      <c r="AG5" s="798"/>
      <c r="AH5" s="798"/>
      <c r="AI5" s="798"/>
      <c r="AJ5" s="798"/>
      <c r="AK5" s="798"/>
      <c r="AL5" s="780">
        <v>49.6</v>
      </c>
      <c r="AM5" s="751"/>
      <c r="AN5" s="751"/>
      <c r="AO5" s="781"/>
      <c r="AP5" s="746" t="s">
        <v>226</v>
      </c>
      <c r="AQ5" s="747"/>
      <c r="AR5" s="747"/>
      <c r="AS5" s="747"/>
      <c r="AT5" s="747"/>
      <c r="AU5" s="747"/>
      <c r="AV5" s="747"/>
      <c r="AW5" s="747"/>
      <c r="AX5" s="747"/>
      <c r="AY5" s="747"/>
      <c r="AZ5" s="747"/>
      <c r="BA5" s="747"/>
      <c r="BB5" s="747"/>
      <c r="BC5" s="747"/>
      <c r="BD5" s="747"/>
      <c r="BE5" s="747"/>
      <c r="BF5" s="748"/>
      <c r="BG5" s="680">
        <v>3981319</v>
      </c>
      <c r="BH5" s="681"/>
      <c r="BI5" s="681"/>
      <c r="BJ5" s="681"/>
      <c r="BK5" s="681"/>
      <c r="BL5" s="681"/>
      <c r="BM5" s="681"/>
      <c r="BN5" s="682"/>
      <c r="BO5" s="713">
        <v>99.9</v>
      </c>
      <c r="BP5" s="713"/>
      <c r="BQ5" s="713"/>
      <c r="BR5" s="713"/>
      <c r="BS5" s="714">
        <v>202077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123413</v>
      </c>
      <c r="S6" s="681"/>
      <c r="T6" s="681"/>
      <c r="U6" s="681"/>
      <c r="V6" s="681"/>
      <c r="W6" s="681"/>
      <c r="X6" s="681"/>
      <c r="Y6" s="682"/>
      <c r="Z6" s="713">
        <v>0.6</v>
      </c>
      <c r="AA6" s="713"/>
      <c r="AB6" s="713"/>
      <c r="AC6" s="713"/>
      <c r="AD6" s="714">
        <v>123413</v>
      </c>
      <c r="AE6" s="714"/>
      <c r="AF6" s="714"/>
      <c r="AG6" s="714"/>
      <c r="AH6" s="714"/>
      <c r="AI6" s="714"/>
      <c r="AJ6" s="714"/>
      <c r="AK6" s="714"/>
      <c r="AL6" s="683">
        <v>1.5</v>
      </c>
      <c r="AM6" s="684"/>
      <c r="AN6" s="684"/>
      <c r="AO6" s="715"/>
      <c r="AP6" s="677" t="s">
        <v>231</v>
      </c>
      <c r="AQ6" s="678"/>
      <c r="AR6" s="678"/>
      <c r="AS6" s="678"/>
      <c r="AT6" s="678"/>
      <c r="AU6" s="678"/>
      <c r="AV6" s="678"/>
      <c r="AW6" s="678"/>
      <c r="AX6" s="678"/>
      <c r="AY6" s="678"/>
      <c r="AZ6" s="678"/>
      <c r="BA6" s="678"/>
      <c r="BB6" s="678"/>
      <c r="BC6" s="678"/>
      <c r="BD6" s="678"/>
      <c r="BE6" s="678"/>
      <c r="BF6" s="679"/>
      <c r="BG6" s="680">
        <v>3981319</v>
      </c>
      <c r="BH6" s="681"/>
      <c r="BI6" s="681"/>
      <c r="BJ6" s="681"/>
      <c r="BK6" s="681"/>
      <c r="BL6" s="681"/>
      <c r="BM6" s="681"/>
      <c r="BN6" s="682"/>
      <c r="BO6" s="713">
        <v>99.9</v>
      </c>
      <c r="BP6" s="713"/>
      <c r="BQ6" s="713"/>
      <c r="BR6" s="713"/>
      <c r="BS6" s="714">
        <v>202077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167225</v>
      </c>
      <c r="CS6" s="681"/>
      <c r="CT6" s="681"/>
      <c r="CU6" s="681"/>
      <c r="CV6" s="681"/>
      <c r="CW6" s="681"/>
      <c r="CX6" s="681"/>
      <c r="CY6" s="682"/>
      <c r="CZ6" s="780">
        <v>0.8</v>
      </c>
      <c r="DA6" s="751"/>
      <c r="DB6" s="751"/>
      <c r="DC6" s="783"/>
      <c r="DD6" s="686" t="s">
        <v>233</v>
      </c>
      <c r="DE6" s="681"/>
      <c r="DF6" s="681"/>
      <c r="DG6" s="681"/>
      <c r="DH6" s="681"/>
      <c r="DI6" s="681"/>
      <c r="DJ6" s="681"/>
      <c r="DK6" s="681"/>
      <c r="DL6" s="681"/>
      <c r="DM6" s="681"/>
      <c r="DN6" s="681"/>
      <c r="DO6" s="681"/>
      <c r="DP6" s="682"/>
      <c r="DQ6" s="686">
        <v>167161</v>
      </c>
      <c r="DR6" s="681"/>
      <c r="DS6" s="681"/>
      <c r="DT6" s="681"/>
      <c r="DU6" s="681"/>
      <c r="DV6" s="681"/>
      <c r="DW6" s="681"/>
      <c r="DX6" s="681"/>
      <c r="DY6" s="681"/>
      <c r="DZ6" s="681"/>
      <c r="EA6" s="681"/>
      <c r="EB6" s="681"/>
      <c r="EC6" s="727"/>
    </row>
    <row r="7" spans="2:143" ht="11.25" customHeight="1" x14ac:dyDescent="0.2">
      <c r="B7" s="677" t="s">
        <v>234</v>
      </c>
      <c r="C7" s="678"/>
      <c r="D7" s="678"/>
      <c r="E7" s="678"/>
      <c r="F7" s="678"/>
      <c r="G7" s="678"/>
      <c r="H7" s="678"/>
      <c r="I7" s="678"/>
      <c r="J7" s="678"/>
      <c r="K7" s="678"/>
      <c r="L7" s="678"/>
      <c r="M7" s="678"/>
      <c r="N7" s="678"/>
      <c r="O7" s="678"/>
      <c r="P7" s="678"/>
      <c r="Q7" s="679"/>
      <c r="R7" s="680">
        <v>4555</v>
      </c>
      <c r="S7" s="681"/>
      <c r="T7" s="681"/>
      <c r="U7" s="681"/>
      <c r="V7" s="681"/>
      <c r="W7" s="681"/>
      <c r="X7" s="681"/>
      <c r="Y7" s="682"/>
      <c r="Z7" s="713">
        <v>0</v>
      </c>
      <c r="AA7" s="713"/>
      <c r="AB7" s="713"/>
      <c r="AC7" s="713"/>
      <c r="AD7" s="714">
        <v>4555</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1833034</v>
      </c>
      <c r="BH7" s="681"/>
      <c r="BI7" s="681"/>
      <c r="BJ7" s="681"/>
      <c r="BK7" s="681"/>
      <c r="BL7" s="681"/>
      <c r="BM7" s="681"/>
      <c r="BN7" s="682"/>
      <c r="BO7" s="713">
        <v>46</v>
      </c>
      <c r="BP7" s="713"/>
      <c r="BQ7" s="713"/>
      <c r="BR7" s="713"/>
      <c r="BS7" s="714">
        <v>86041</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6002580</v>
      </c>
      <c r="CS7" s="681"/>
      <c r="CT7" s="681"/>
      <c r="CU7" s="681"/>
      <c r="CV7" s="681"/>
      <c r="CW7" s="681"/>
      <c r="CX7" s="681"/>
      <c r="CY7" s="682"/>
      <c r="CZ7" s="713">
        <v>27.9</v>
      </c>
      <c r="DA7" s="713"/>
      <c r="DB7" s="713"/>
      <c r="DC7" s="713"/>
      <c r="DD7" s="686">
        <v>746941</v>
      </c>
      <c r="DE7" s="681"/>
      <c r="DF7" s="681"/>
      <c r="DG7" s="681"/>
      <c r="DH7" s="681"/>
      <c r="DI7" s="681"/>
      <c r="DJ7" s="681"/>
      <c r="DK7" s="681"/>
      <c r="DL7" s="681"/>
      <c r="DM7" s="681"/>
      <c r="DN7" s="681"/>
      <c r="DO7" s="681"/>
      <c r="DP7" s="682"/>
      <c r="DQ7" s="686">
        <v>1515309</v>
      </c>
      <c r="DR7" s="681"/>
      <c r="DS7" s="681"/>
      <c r="DT7" s="681"/>
      <c r="DU7" s="681"/>
      <c r="DV7" s="681"/>
      <c r="DW7" s="681"/>
      <c r="DX7" s="681"/>
      <c r="DY7" s="681"/>
      <c r="DZ7" s="681"/>
      <c r="EA7" s="681"/>
      <c r="EB7" s="681"/>
      <c r="EC7" s="727"/>
    </row>
    <row r="8" spans="2:143" ht="11.25" customHeight="1" x14ac:dyDescent="0.2">
      <c r="B8" s="677" t="s">
        <v>237</v>
      </c>
      <c r="C8" s="678"/>
      <c r="D8" s="678"/>
      <c r="E8" s="678"/>
      <c r="F8" s="678"/>
      <c r="G8" s="678"/>
      <c r="H8" s="678"/>
      <c r="I8" s="678"/>
      <c r="J8" s="678"/>
      <c r="K8" s="678"/>
      <c r="L8" s="678"/>
      <c r="M8" s="678"/>
      <c r="N8" s="678"/>
      <c r="O8" s="678"/>
      <c r="P8" s="678"/>
      <c r="Q8" s="679"/>
      <c r="R8" s="680">
        <v>14824</v>
      </c>
      <c r="S8" s="681"/>
      <c r="T8" s="681"/>
      <c r="U8" s="681"/>
      <c r="V8" s="681"/>
      <c r="W8" s="681"/>
      <c r="X8" s="681"/>
      <c r="Y8" s="682"/>
      <c r="Z8" s="713">
        <v>0.1</v>
      </c>
      <c r="AA8" s="713"/>
      <c r="AB8" s="713"/>
      <c r="AC8" s="713"/>
      <c r="AD8" s="714">
        <v>14824</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61584</v>
      </c>
      <c r="BH8" s="681"/>
      <c r="BI8" s="681"/>
      <c r="BJ8" s="681"/>
      <c r="BK8" s="681"/>
      <c r="BL8" s="681"/>
      <c r="BM8" s="681"/>
      <c r="BN8" s="682"/>
      <c r="BO8" s="713">
        <v>1.5</v>
      </c>
      <c r="BP8" s="713"/>
      <c r="BQ8" s="713"/>
      <c r="BR8" s="713"/>
      <c r="BS8" s="686" t="s">
        <v>233</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5967534</v>
      </c>
      <c r="CS8" s="681"/>
      <c r="CT8" s="681"/>
      <c r="CU8" s="681"/>
      <c r="CV8" s="681"/>
      <c r="CW8" s="681"/>
      <c r="CX8" s="681"/>
      <c r="CY8" s="682"/>
      <c r="CZ8" s="713">
        <v>27.7</v>
      </c>
      <c r="DA8" s="713"/>
      <c r="DB8" s="713"/>
      <c r="DC8" s="713"/>
      <c r="DD8" s="686">
        <v>13680</v>
      </c>
      <c r="DE8" s="681"/>
      <c r="DF8" s="681"/>
      <c r="DG8" s="681"/>
      <c r="DH8" s="681"/>
      <c r="DI8" s="681"/>
      <c r="DJ8" s="681"/>
      <c r="DK8" s="681"/>
      <c r="DL8" s="681"/>
      <c r="DM8" s="681"/>
      <c r="DN8" s="681"/>
      <c r="DO8" s="681"/>
      <c r="DP8" s="682"/>
      <c r="DQ8" s="686">
        <v>2899241</v>
      </c>
      <c r="DR8" s="681"/>
      <c r="DS8" s="681"/>
      <c r="DT8" s="681"/>
      <c r="DU8" s="681"/>
      <c r="DV8" s="681"/>
      <c r="DW8" s="681"/>
      <c r="DX8" s="681"/>
      <c r="DY8" s="681"/>
      <c r="DZ8" s="681"/>
      <c r="EA8" s="681"/>
      <c r="EB8" s="681"/>
      <c r="EC8" s="727"/>
    </row>
    <row r="9" spans="2:143" ht="11.25" customHeight="1" x14ac:dyDescent="0.2">
      <c r="B9" s="677" t="s">
        <v>240</v>
      </c>
      <c r="C9" s="678"/>
      <c r="D9" s="678"/>
      <c r="E9" s="678"/>
      <c r="F9" s="678"/>
      <c r="G9" s="678"/>
      <c r="H9" s="678"/>
      <c r="I9" s="678"/>
      <c r="J9" s="678"/>
      <c r="K9" s="678"/>
      <c r="L9" s="678"/>
      <c r="M9" s="678"/>
      <c r="N9" s="678"/>
      <c r="O9" s="678"/>
      <c r="P9" s="678"/>
      <c r="Q9" s="679"/>
      <c r="R9" s="680">
        <v>16314</v>
      </c>
      <c r="S9" s="681"/>
      <c r="T9" s="681"/>
      <c r="U9" s="681"/>
      <c r="V9" s="681"/>
      <c r="W9" s="681"/>
      <c r="X9" s="681"/>
      <c r="Y9" s="682"/>
      <c r="Z9" s="713">
        <v>0.1</v>
      </c>
      <c r="AA9" s="713"/>
      <c r="AB9" s="713"/>
      <c r="AC9" s="713"/>
      <c r="AD9" s="714">
        <v>16314</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1415726</v>
      </c>
      <c r="BH9" s="681"/>
      <c r="BI9" s="681"/>
      <c r="BJ9" s="681"/>
      <c r="BK9" s="681"/>
      <c r="BL9" s="681"/>
      <c r="BM9" s="681"/>
      <c r="BN9" s="682"/>
      <c r="BO9" s="713">
        <v>35.5</v>
      </c>
      <c r="BP9" s="713"/>
      <c r="BQ9" s="713"/>
      <c r="BR9" s="713"/>
      <c r="BS9" s="686" t="s">
        <v>126</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1038032</v>
      </c>
      <c r="CS9" s="681"/>
      <c r="CT9" s="681"/>
      <c r="CU9" s="681"/>
      <c r="CV9" s="681"/>
      <c r="CW9" s="681"/>
      <c r="CX9" s="681"/>
      <c r="CY9" s="682"/>
      <c r="CZ9" s="713">
        <v>4.8</v>
      </c>
      <c r="DA9" s="713"/>
      <c r="DB9" s="713"/>
      <c r="DC9" s="713"/>
      <c r="DD9" s="686">
        <v>16936</v>
      </c>
      <c r="DE9" s="681"/>
      <c r="DF9" s="681"/>
      <c r="DG9" s="681"/>
      <c r="DH9" s="681"/>
      <c r="DI9" s="681"/>
      <c r="DJ9" s="681"/>
      <c r="DK9" s="681"/>
      <c r="DL9" s="681"/>
      <c r="DM9" s="681"/>
      <c r="DN9" s="681"/>
      <c r="DO9" s="681"/>
      <c r="DP9" s="682"/>
      <c r="DQ9" s="686">
        <v>822428</v>
      </c>
      <c r="DR9" s="681"/>
      <c r="DS9" s="681"/>
      <c r="DT9" s="681"/>
      <c r="DU9" s="681"/>
      <c r="DV9" s="681"/>
      <c r="DW9" s="681"/>
      <c r="DX9" s="681"/>
      <c r="DY9" s="681"/>
      <c r="DZ9" s="681"/>
      <c r="EA9" s="681"/>
      <c r="EB9" s="681"/>
      <c r="EC9" s="727"/>
    </row>
    <row r="10" spans="2:143" ht="11.25" customHeight="1" x14ac:dyDescent="0.2">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126</v>
      </c>
      <c r="AE10" s="714"/>
      <c r="AF10" s="714"/>
      <c r="AG10" s="714"/>
      <c r="AH10" s="714"/>
      <c r="AI10" s="714"/>
      <c r="AJ10" s="714"/>
      <c r="AK10" s="714"/>
      <c r="AL10" s="683" t="s">
        <v>126</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129903</v>
      </c>
      <c r="BH10" s="681"/>
      <c r="BI10" s="681"/>
      <c r="BJ10" s="681"/>
      <c r="BK10" s="681"/>
      <c r="BL10" s="681"/>
      <c r="BM10" s="681"/>
      <c r="BN10" s="682"/>
      <c r="BO10" s="713">
        <v>3.3</v>
      </c>
      <c r="BP10" s="713"/>
      <c r="BQ10" s="713"/>
      <c r="BR10" s="713"/>
      <c r="BS10" s="686">
        <v>21624</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4093</v>
      </c>
      <c r="CS10" s="681"/>
      <c r="CT10" s="681"/>
      <c r="CU10" s="681"/>
      <c r="CV10" s="681"/>
      <c r="CW10" s="681"/>
      <c r="CX10" s="681"/>
      <c r="CY10" s="682"/>
      <c r="CZ10" s="713">
        <v>0</v>
      </c>
      <c r="DA10" s="713"/>
      <c r="DB10" s="713"/>
      <c r="DC10" s="713"/>
      <c r="DD10" s="686" t="s">
        <v>126</v>
      </c>
      <c r="DE10" s="681"/>
      <c r="DF10" s="681"/>
      <c r="DG10" s="681"/>
      <c r="DH10" s="681"/>
      <c r="DI10" s="681"/>
      <c r="DJ10" s="681"/>
      <c r="DK10" s="681"/>
      <c r="DL10" s="681"/>
      <c r="DM10" s="681"/>
      <c r="DN10" s="681"/>
      <c r="DO10" s="681"/>
      <c r="DP10" s="682"/>
      <c r="DQ10" s="686">
        <v>1427</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736991</v>
      </c>
      <c r="S11" s="681"/>
      <c r="T11" s="681"/>
      <c r="U11" s="681"/>
      <c r="V11" s="681"/>
      <c r="W11" s="681"/>
      <c r="X11" s="681"/>
      <c r="Y11" s="682"/>
      <c r="Z11" s="683">
        <v>3.3</v>
      </c>
      <c r="AA11" s="684"/>
      <c r="AB11" s="684"/>
      <c r="AC11" s="685"/>
      <c r="AD11" s="686">
        <v>736991</v>
      </c>
      <c r="AE11" s="681"/>
      <c r="AF11" s="681"/>
      <c r="AG11" s="681"/>
      <c r="AH11" s="681"/>
      <c r="AI11" s="681"/>
      <c r="AJ11" s="681"/>
      <c r="AK11" s="682"/>
      <c r="AL11" s="683">
        <v>9.1999999999999993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225821</v>
      </c>
      <c r="BH11" s="681"/>
      <c r="BI11" s="681"/>
      <c r="BJ11" s="681"/>
      <c r="BK11" s="681"/>
      <c r="BL11" s="681"/>
      <c r="BM11" s="681"/>
      <c r="BN11" s="682"/>
      <c r="BO11" s="713">
        <v>5.7</v>
      </c>
      <c r="BP11" s="713"/>
      <c r="BQ11" s="713"/>
      <c r="BR11" s="713"/>
      <c r="BS11" s="686">
        <v>64417</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248902</v>
      </c>
      <c r="CS11" s="681"/>
      <c r="CT11" s="681"/>
      <c r="CU11" s="681"/>
      <c r="CV11" s="681"/>
      <c r="CW11" s="681"/>
      <c r="CX11" s="681"/>
      <c r="CY11" s="682"/>
      <c r="CZ11" s="713">
        <v>1.2</v>
      </c>
      <c r="DA11" s="713"/>
      <c r="DB11" s="713"/>
      <c r="DC11" s="713"/>
      <c r="DD11" s="686">
        <v>70541</v>
      </c>
      <c r="DE11" s="681"/>
      <c r="DF11" s="681"/>
      <c r="DG11" s="681"/>
      <c r="DH11" s="681"/>
      <c r="DI11" s="681"/>
      <c r="DJ11" s="681"/>
      <c r="DK11" s="681"/>
      <c r="DL11" s="681"/>
      <c r="DM11" s="681"/>
      <c r="DN11" s="681"/>
      <c r="DO11" s="681"/>
      <c r="DP11" s="682"/>
      <c r="DQ11" s="686">
        <v>99659</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t="s">
        <v>233</v>
      </c>
      <c r="S12" s="681"/>
      <c r="T12" s="681"/>
      <c r="U12" s="681"/>
      <c r="V12" s="681"/>
      <c r="W12" s="681"/>
      <c r="X12" s="681"/>
      <c r="Y12" s="682"/>
      <c r="Z12" s="713" t="s">
        <v>126</v>
      </c>
      <c r="AA12" s="713"/>
      <c r="AB12" s="713"/>
      <c r="AC12" s="713"/>
      <c r="AD12" s="714" t="s">
        <v>233</v>
      </c>
      <c r="AE12" s="714"/>
      <c r="AF12" s="714"/>
      <c r="AG12" s="714"/>
      <c r="AH12" s="714"/>
      <c r="AI12" s="714"/>
      <c r="AJ12" s="714"/>
      <c r="AK12" s="714"/>
      <c r="AL12" s="683" t="s">
        <v>126</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1797061</v>
      </c>
      <c r="BH12" s="681"/>
      <c r="BI12" s="681"/>
      <c r="BJ12" s="681"/>
      <c r="BK12" s="681"/>
      <c r="BL12" s="681"/>
      <c r="BM12" s="681"/>
      <c r="BN12" s="682"/>
      <c r="BO12" s="713">
        <v>45.1</v>
      </c>
      <c r="BP12" s="713"/>
      <c r="BQ12" s="713"/>
      <c r="BR12" s="713"/>
      <c r="BS12" s="686">
        <v>116036</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3134129</v>
      </c>
      <c r="CS12" s="681"/>
      <c r="CT12" s="681"/>
      <c r="CU12" s="681"/>
      <c r="CV12" s="681"/>
      <c r="CW12" s="681"/>
      <c r="CX12" s="681"/>
      <c r="CY12" s="682"/>
      <c r="CZ12" s="713">
        <v>14.6</v>
      </c>
      <c r="DA12" s="713"/>
      <c r="DB12" s="713"/>
      <c r="DC12" s="713"/>
      <c r="DD12" s="686">
        <v>2033</v>
      </c>
      <c r="DE12" s="681"/>
      <c r="DF12" s="681"/>
      <c r="DG12" s="681"/>
      <c r="DH12" s="681"/>
      <c r="DI12" s="681"/>
      <c r="DJ12" s="681"/>
      <c r="DK12" s="681"/>
      <c r="DL12" s="681"/>
      <c r="DM12" s="681"/>
      <c r="DN12" s="681"/>
      <c r="DO12" s="681"/>
      <c r="DP12" s="682"/>
      <c r="DQ12" s="686">
        <v>545551</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1750428</v>
      </c>
      <c r="BH13" s="681"/>
      <c r="BI13" s="681"/>
      <c r="BJ13" s="681"/>
      <c r="BK13" s="681"/>
      <c r="BL13" s="681"/>
      <c r="BM13" s="681"/>
      <c r="BN13" s="682"/>
      <c r="BO13" s="713">
        <v>43.9</v>
      </c>
      <c r="BP13" s="713"/>
      <c r="BQ13" s="713"/>
      <c r="BR13" s="713"/>
      <c r="BS13" s="686">
        <v>116036</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1355094</v>
      </c>
      <c r="CS13" s="681"/>
      <c r="CT13" s="681"/>
      <c r="CU13" s="681"/>
      <c r="CV13" s="681"/>
      <c r="CW13" s="681"/>
      <c r="CX13" s="681"/>
      <c r="CY13" s="682"/>
      <c r="CZ13" s="713">
        <v>6.3</v>
      </c>
      <c r="DA13" s="713"/>
      <c r="DB13" s="713"/>
      <c r="DC13" s="713"/>
      <c r="DD13" s="686">
        <v>431878</v>
      </c>
      <c r="DE13" s="681"/>
      <c r="DF13" s="681"/>
      <c r="DG13" s="681"/>
      <c r="DH13" s="681"/>
      <c r="DI13" s="681"/>
      <c r="DJ13" s="681"/>
      <c r="DK13" s="681"/>
      <c r="DL13" s="681"/>
      <c r="DM13" s="681"/>
      <c r="DN13" s="681"/>
      <c r="DO13" s="681"/>
      <c r="DP13" s="682"/>
      <c r="DQ13" s="686">
        <v>1044484</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171</v>
      </c>
      <c r="S14" s="681"/>
      <c r="T14" s="681"/>
      <c r="U14" s="681"/>
      <c r="V14" s="681"/>
      <c r="W14" s="681"/>
      <c r="X14" s="681"/>
      <c r="Y14" s="682"/>
      <c r="Z14" s="713" t="s">
        <v>233</v>
      </c>
      <c r="AA14" s="713"/>
      <c r="AB14" s="713"/>
      <c r="AC14" s="713"/>
      <c r="AD14" s="714" t="s">
        <v>171</v>
      </c>
      <c r="AE14" s="714"/>
      <c r="AF14" s="714"/>
      <c r="AG14" s="714"/>
      <c r="AH14" s="714"/>
      <c r="AI14" s="714"/>
      <c r="AJ14" s="714"/>
      <c r="AK14" s="714"/>
      <c r="AL14" s="683" t="s">
        <v>233</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116865</v>
      </c>
      <c r="BH14" s="681"/>
      <c r="BI14" s="681"/>
      <c r="BJ14" s="681"/>
      <c r="BK14" s="681"/>
      <c r="BL14" s="681"/>
      <c r="BM14" s="681"/>
      <c r="BN14" s="682"/>
      <c r="BO14" s="713">
        <v>2.9</v>
      </c>
      <c r="BP14" s="713"/>
      <c r="BQ14" s="713"/>
      <c r="BR14" s="713"/>
      <c r="BS14" s="686" t="s">
        <v>126</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430386</v>
      </c>
      <c r="CS14" s="681"/>
      <c r="CT14" s="681"/>
      <c r="CU14" s="681"/>
      <c r="CV14" s="681"/>
      <c r="CW14" s="681"/>
      <c r="CX14" s="681"/>
      <c r="CY14" s="682"/>
      <c r="CZ14" s="713">
        <v>2</v>
      </c>
      <c r="DA14" s="713"/>
      <c r="DB14" s="713"/>
      <c r="DC14" s="713"/>
      <c r="DD14" s="686" t="s">
        <v>233</v>
      </c>
      <c r="DE14" s="681"/>
      <c r="DF14" s="681"/>
      <c r="DG14" s="681"/>
      <c r="DH14" s="681"/>
      <c r="DI14" s="681"/>
      <c r="DJ14" s="681"/>
      <c r="DK14" s="681"/>
      <c r="DL14" s="681"/>
      <c r="DM14" s="681"/>
      <c r="DN14" s="681"/>
      <c r="DO14" s="681"/>
      <c r="DP14" s="682"/>
      <c r="DQ14" s="686">
        <v>420030</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234359</v>
      </c>
      <c r="BH15" s="681"/>
      <c r="BI15" s="681"/>
      <c r="BJ15" s="681"/>
      <c r="BK15" s="681"/>
      <c r="BL15" s="681"/>
      <c r="BM15" s="681"/>
      <c r="BN15" s="682"/>
      <c r="BO15" s="713">
        <v>5.9</v>
      </c>
      <c r="BP15" s="713"/>
      <c r="BQ15" s="713"/>
      <c r="BR15" s="713"/>
      <c r="BS15" s="686" t="s">
        <v>126</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1882111</v>
      </c>
      <c r="CS15" s="681"/>
      <c r="CT15" s="681"/>
      <c r="CU15" s="681"/>
      <c r="CV15" s="681"/>
      <c r="CW15" s="681"/>
      <c r="CX15" s="681"/>
      <c r="CY15" s="682"/>
      <c r="CZ15" s="713">
        <v>8.6999999999999993</v>
      </c>
      <c r="DA15" s="713"/>
      <c r="DB15" s="713"/>
      <c r="DC15" s="713"/>
      <c r="DD15" s="686">
        <v>735181</v>
      </c>
      <c r="DE15" s="681"/>
      <c r="DF15" s="681"/>
      <c r="DG15" s="681"/>
      <c r="DH15" s="681"/>
      <c r="DI15" s="681"/>
      <c r="DJ15" s="681"/>
      <c r="DK15" s="681"/>
      <c r="DL15" s="681"/>
      <c r="DM15" s="681"/>
      <c r="DN15" s="681"/>
      <c r="DO15" s="681"/>
      <c r="DP15" s="682"/>
      <c r="DQ15" s="686">
        <v>797257</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7876</v>
      </c>
      <c r="S16" s="681"/>
      <c r="T16" s="681"/>
      <c r="U16" s="681"/>
      <c r="V16" s="681"/>
      <c r="W16" s="681"/>
      <c r="X16" s="681"/>
      <c r="Y16" s="682"/>
      <c r="Z16" s="713">
        <v>0</v>
      </c>
      <c r="AA16" s="713"/>
      <c r="AB16" s="713"/>
      <c r="AC16" s="713"/>
      <c r="AD16" s="714">
        <v>7876</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126</v>
      </c>
      <c r="BP16" s="713"/>
      <c r="BQ16" s="713"/>
      <c r="BR16" s="713"/>
      <c r="BS16" s="686" t="s">
        <v>233</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t="s">
        <v>233</v>
      </c>
      <c r="CS16" s="681"/>
      <c r="CT16" s="681"/>
      <c r="CU16" s="681"/>
      <c r="CV16" s="681"/>
      <c r="CW16" s="681"/>
      <c r="CX16" s="681"/>
      <c r="CY16" s="682"/>
      <c r="CZ16" s="713" t="s">
        <v>233</v>
      </c>
      <c r="DA16" s="713"/>
      <c r="DB16" s="713"/>
      <c r="DC16" s="713"/>
      <c r="DD16" s="686" t="s">
        <v>126</v>
      </c>
      <c r="DE16" s="681"/>
      <c r="DF16" s="681"/>
      <c r="DG16" s="681"/>
      <c r="DH16" s="681"/>
      <c r="DI16" s="681"/>
      <c r="DJ16" s="681"/>
      <c r="DK16" s="681"/>
      <c r="DL16" s="681"/>
      <c r="DM16" s="681"/>
      <c r="DN16" s="681"/>
      <c r="DO16" s="681"/>
      <c r="DP16" s="682"/>
      <c r="DQ16" s="686" t="s">
        <v>126</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37160</v>
      </c>
      <c r="S17" s="681"/>
      <c r="T17" s="681"/>
      <c r="U17" s="681"/>
      <c r="V17" s="681"/>
      <c r="W17" s="681"/>
      <c r="X17" s="681"/>
      <c r="Y17" s="682"/>
      <c r="Z17" s="713">
        <v>0.2</v>
      </c>
      <c r="AA17" s="713"/>
      <c r="AB17" s="713"/>
      <c r="AC17" s="713"/>
      <c r="AD17" s="714">
        <v>37160</v>
      </c>
      <c r="AE17" s="714"/>
      <c r="AF17" s="714"/>
      <c r="AG17" s="714"/>
      <c r="AH17" s="714"/>
      <c r="AI17" s="714"/>
      <c r="AJ17" s="714"/>
      <c r="AK17" s="714"/>
      <c r="AL17" s="683">
        <v>0.5</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233</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1283411</v>
      </c>
      <c r="CS17" s="681"/>
      <c r="CT17" s="681"/>
      <c r="CU17" s="681"/>
      <c r="CV17" s="681"/>
      <c r="CW17" s="681"/>
      <c r="CX17" s="681"/>
      <c r="CY17" s="682"/>
      <c r="CZ17" s="713">
        <v>6</v>
      </c>
      <c r="DA17" s="713"/>
      <c r="DB17" s="713"/>
      <c r="DC17" s="713"/>
      <c r="DD17" s="686" t="s">
        <v>233</v>
      </c>
      <c r="DE17" s="681"/>
      <c r="DF17" s="681"/>
      <c r="DG17" s="681"/>
      <c r="DH17" s="681"/>
      <c r="DI17" s="681"/>
      <c r="DJ17" s="681"/>
      <c r="DK17" s="681"/>
      <c r="DL17" s="681"/>
      <c r="DM17" s="681"/>
      <c r="DN17" s="681"/>
      <c r="DO17" s="681"/>
      <c r="DP17" s="682"/>
      <c r="DQ17" s="686">
        <v>1203561</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30064</v>
      </c>
      <c r="S18" s="681"/>
      <c r="T18" s="681"/>
      <c r="U18" s="681"/>
      <c r="V18" s="681"/>
      <c r="W18" s="681"/>
      <c r="X18" s="681"/>
      <c r="Y18" s="682"/>
      <c r="Z18" s="713">
        <v>0.1</v>
      </c>
      <c r="AA18" s="713"/>
      <c r="AB18" s="713"/>
      <c r="AC18" s="713"/>
      <c r="AD18" s="714">
        <v>30064</v>
      </c>
      <c r="AE18" s="714"/>
      <c r="AF18" s="714"/>
      <c r="AG18" s="714"/>
      <c r="AH18" s="714"/>
      <c r="AI18" s="714"/>
      <c r="AJ18" s="714"/>
      <c r="AK18" s="714"/>
      <c r="AL18" s="683">
        <v>0.4</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233</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233</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23459</v>
      </c>
      <c r="S19" s="681"/>
      <c r="T19" s="681"/>
      <c r="U19" s="681"/>
      <c r="V19" s="681"/>
      <c r="W19" s="681"/>
      <c r="X19" s="681"/>
      <c r="Y19" s="682"/>
      <c r="Z19" s="713">
        <v>0.1</v>
      </c>
      <c r="AA19" s="713"/>
      <c r="AB19" s="713"/>
      <c r="AC19" s="713"/>
      <c r="AD19" s="714">
        <v>23459</v>
      </c>
      <c r="AE19" s="714"/>
      <c r="AF19" s="714"/>
      <c r="AG19" s="714"/>
      <c r="AH19" s="714"/>
      <c r="AI19" s="714"/>
      <c r="AJ19" s="714"/>
      <c r="AK19" s="714"/>
      <c r="AL19" s="683">
        <v>0.3</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4057</v>
      </c>
      <c r="BH19" s="681"/>
      <c r="BI19" s="681"/>
      <c r="BJ19" s="681"/>
      <c r="BK19" s="681"/>
      <c r="BL19" s="681"/>
      <c r="BM19" s="681"/>
      <c r="BN19" s="682"/>
      <c r="BO19" s="713">
        <v>0.1</v>
      </c>
      <c r="BP19" s="713"/>
      <c r="BQ19" s="713"/>
      <c r="BR19" s="713"/>
      <c r="BS19" s="686" t="s">
        <v>233</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3515</v>
      </c>
      <c r="S20" s="681"/>
      <c r="T20" s="681"/>
      <c r="U20" s="681"/>
      <c r="V20" s="681"/>
      <c r="W20" s="681"/>
      <c r="X20" s="681"/>
      <c r="Y20" s="682"/>
      <c r="Z20" s="713">
        <v>0</v>
      </c>
      <c r="AA20" s="713"/>
      <c r="AB20" s="713"/>
      <c r="AC20" s="713"/>
      <c r="AD20" s="714">
        <v>3515</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4057</v>
      </c>
      <c r="BH20" s="681"/>
      <c r="BI20" s="681"/>
      <c r="BJ20" s="681"/>
      <c r="BK20" s="681"/>
      <c r="BL20" s="681"/>
      <c r="BM20" s="681"/>
      <c r="BN20" s="682"/>
      <c r="BO20" s="713">
        <v>0.1</v>
      </c>
      <c r="BP20" s="713"/>
      <c r="BQ20" s="713"/>
      <c r="BR20" s="713"/>
      <c r="BS20" s="686" t="s">
        <v>233</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21513497</v>
      </c>
      <c r="CS20" s="681"/>
      <c r="CT20" s="681"/>
      <c r="CU20" s="681"/>
      <c r="CV20" s="681"/>
      <c r="CW20" s="681"/>
      <c r="CX20" s="681"/>
      <c r="CY20" s="682"/>
      <c r="CZ20" s="713">
        <v>100</v>
      </c>
      <c r="DA20" s="713"/>
      <c r="DB20" s="713"/>
      <c r="DC20" s="713"/>
      <c r="DD20" s="686">
        <v>2017190</v>
      </c>
      <c r="DE20" s="681"/>
      <c r="DF20" s="681"/>
      <c r="DG20" s="681"/>
      <c r="DH20" s="681"/>
      <c r="DI20" s="681"/>
      <c r="DJ20" s="681"/>
      <c r="DK20" s="681"/>
      <c r="DL20" s="681"/>
      <c r="DM20" s="681"/>
      <c r="DN20" s="681"/>
      <c r="DO20" s="681"/>
      <c r="DP20" s="682"/>
      <c r="DQ20" s="686">
        <v>9516108</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3090</v>
      </c>
      <c r="S21" s="681"/>
      <c r="T21" s="681"/>
      <c r="U21" s="681"/>
      <c r="V21" s="681"/>
      <c r="W21" s="681"/>
      <c r="X21" s="681"/>
      <c r="Y21" s="682"/>
      <c r="Z21" s="713">
        <v>0</v>
      </c>
      <c r="AA21" s="713"/>
      <c r="AB21" s="713"/>
      <c r="AC21" s="713"/>
      <c r="AD21" s="714">
        <v>3090</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4026</v>
      </c>
      <c r="BH21" s="681"/>
      <c r="BI21" s="681"/>
      <c r="BJ21" s="681"/>
      <c r="BK21" s="681"/>
      <c r="BL21" s="681"/>
      <c r="BM21" s="681"/>
      <c r="BN21" s="682"/>
      <c r="BO21" s="713">
        <v>0.1</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3431126</v>
      </c>
      <c r="S22" s="681"/>
      <c r="T22" s="681"/>
      <c r="U22" s="681"/>
      <c r="V22" s="681"/>
      <c r="W22" s="681"/>
      <c r="X22" s="681"/>
      <c r="Y22" s="682"/>
      <c r="Z22" s="713">
        <v>15.3</v>
      </c>
      <c r="AA22" s="713"/>
      <c r="AB22" s="713"/>
      <c r="AC22" s="713"/>
      <c r="AD22" s="714">
        <v>2859110</v>
      </c>
      <c r="AE22" s="714"/>
      <c r="AF22" s="714"/>
      <c r="AG22" s="714"/>
      <c r="AH22" s="714"/>
      <c r="AI22" s="714"/>
      <c r="AJ22" s="714"/>
      <c r="AK22" s="714"/>
      <c r="AL22" s="683">
        <v>35.6</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126</v>
      </c>
      <c r="BP22" s="713"/>
      <c r="BQ22" s="713"/>
      <c r="BR22" s="713"/>
      <c r="BS22" s="686" t="s">
        <v>126</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2859110</v>
      </c>
      <c r="S23" s="681"/>
      <c r="T23" s="681"/>
      <c r="U23" s="681"/>
      <c r="V23" s="681"/>
      <c r="W23" s="681"/>
      <c r="X23" s="681"/>
      <c r="Y23" s="682"/>
      <c r="Z23" s="713">
        <v>12.8</v>
      </c>
      <c r="AA23" s="713"/>
      <c r="AB23" s="713"/>
      <c r="AC23" s="713"/>
      <c r="AD23" s="714">
        <v>2859110</v>
      </c>
      <c r="AE23" s="714"/>
      <c r="AF23" s="714"/>
      <c r="AG23" s="714"/>
      <c r="AH23" s="714"/>
      <c r="AI23" s="714"/>
      <c r="AJ23" s="714"/>
      <c r="AK23" s="714"/>
      <c r="AL23" s="683">
        <v>35.6</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31</v>
      </c>
      <c r="BH23" s="681"/>
      <c r="BI23" s="681"/>
      <c r="BJ23" s="681"/>
      <c r="BK23" s="681"/>
      <c r="BL23" s="681"/>
      <c r="BM23" s="681"/>
      <c r="BN23" s="682"/>
      <c r="BO23" s="713">
        <v>0</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572016</v>
      </c>
      <c r="S24" s="681"/>
      <c r="T24" s="681"/>
      <c r="U24" s="681"/>
      <c r="V24" s="681"/>
      <c r="W24" s="681"/>
      <c r="X24" s="681"/>
      <c r="Y24" s="682"/>
      <c r="Z24" s="713">
        <v>2.6</v>
      </c>
      <c r="AA24" s="713"/>
      <c r="AB24" s="713"/>
      <c r="AC24" s="713"/>
      <c r="AD24" s="714" t="s">
        <v>126</v>
      </c>
      <c r="AE24" s="714"/>
      <c r="AF24" s="714"/>
      <c r="AG24" s="714"/>
      <c r="AH24" s="714"/>
      <c r="AI24" s="714"/>
      <c r="AJ24" s="714"/>
      <c r="AK24" s="714"/>
      <c r="AL24" s="683" t="s">
        <v>126</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7248912</v>
      </c>
      <c r="CS24" s="736"/>
      <c r="CT24" s="736"/>
      <c r="CU24" s="736"/>
      <c r="CV24" s="736"/>
      <c r="CW24" s="736"/>
      <c r="CX24" s="736"/>
      <c r="CY24" s="779"/>
      <c r="CZ24" s="780">
        <v>33.700000000000003</v>
      </c>
      <c r="DA24" s="751"/>
      <c r="DB24" s="751"/>
      <c r="DC24" s="783"/>
      <c r="DD24" s="778">
        <v>4303145</v>
      </c>
      <c r="DE24" s="736"/>
      <c r="DF24" s="736"/>
      <c r="DG24" s="736"/>
      <c r="DH24" s="736"/>
      <c r="DI24" s="736"/>
      <c r="DJ24" s="736"/>
      <c r="DK24" s="779"/>
      <c r="DL24" s="778">
        <v>4238367</v>
      </c>
      <c r="DM24" s="736"/>
      <c r="DN24" s="736"/>
      <c r="DO24" s="736"/>
      <c r="DP24" s="736"/>
      <c r="DQ24" s="736"/>
      <c r="DR24" s="736"/>
      <c r="DS24" s="736"/>
      <c r="DT24" s="736"/>
      <c r="DU24" s="736"/>
      <c r="DV24" s="779"/>
      <c r="DW24" s="780">
        <v>50.4</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126</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126</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2343552</v>
      </c>
      <c r="CS25" s="699"/>
      <c r="CT25" s="699"/>
      <c r="CU25" s="699"/>
      <c r="CV25" s="699"/>
      <c r="CW25" s="699"/>
      <c r="CX25" s="699"/>
      <c r="CY25" s="700"/>
      <c r="CZ25" s="683">
        <v>10.9</v>
      </c>
      <c r="DA25" s="701"/>
      <c r="DB25" s="701"/>
      <c r="DC25" s="702"/>
      <c r="DD25" s="686">
        <v>2080241</v>
      </c>
      <c r="DE25" s="699"/>
      <c r="DF25" s="699"/>
      <c r="DG25" s="699"/>
      <c r="DH25" s="699"/>
      <c r="DI25" s="699"/>
      <c r="DJ25" s="699"/>
      <c r="DK25" s="700"/>
      <c r="DL25" s="686">
        <v>2041834</v>
      </c>
      <c r="DM25" s="699"/>
      <c r="DN25" s="699"/>
      <c r="DO25" s="699"/>
      <c r="DP25" s="699"/>
      <c r="DQ25" s="699"/>
      <c r="DR25" s="699"/>
      <c r="DS25" s="699"/>
      <c r="DT25" s="699"/>
      <c r="DU25" s="699"/>
      <c r="DV25" s="700"/>
      <c r="DW25" s="683">
        <v>24.3</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8387699</v>
      </c>
      <c r="S26" s="681"/>
      <c r="T26" s="681"/>
      <c r="U26" s="681"/>
      <c r="V26" s="681"/>
      <c r="W26" s="681"/>
      <c r="X26" s="681"/>
      <c r="Y26" s="682"/>
      <c r="Z26" s="713">
        <v>37.4</v>
      </c>
      <c r="AA26" s="713"/>
      <c r="AB26" s="713"/>
      <c r="AC26" s="713"/>
      <c r="AD26" s="714">
        <v>7815652</v>
      </c>
      <c r="AE26" s="714"/>
      <c r="AF26" s="714"/>
      <c r="AG26" s="714"/>
      <c r="AH26" s="714"/>
      <c r="AI26" s="714"/>
      <c r="AJ26" s="714"/>
      <c r="AK26" s="714"/>
      <c r="AL26" s="683">
        <v>97.3</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233</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1286048</v>
      </c>
      <c r="CS26" s="681"/>
      <c r="CT26" s="681"/>
      <c r="CU26" s="681"/>
      <c r="CV26" s="681"/>
      <c r="CW26" s="681"/>
      <c r="CX26" s="681"/>
      <c r="CY26" s="682"/>
      <c r="CZ26" s="683">
        <v>6</v>
      </c>
      <c r="DA26" s="701"/>
      <c r="DB26" s="701"/>
      <c r="DC26" s="702"/>
      <c r="DD26" s="686">
        <v>1148932</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3511</v>
      </c>
      <c r="S27" s="681"/>
      <c r="T27" s="681"/>
      <c r="U27" s="681"/>
      <c r="V27" s="681"/>
      <c r="W27" s="681"/>
      <c r="X27" s="681"/>
      <c r="Y27" s="682"/>
      <c r="Z27" s="713">
        <v>0</v>
      </c>
      <c r="AA27" s="713"/>
      <c r="AB27" s="713"/>
      <c r="AC27" s="713"/>
      <c r="AD27" s="714">
        <v>3511</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3985376</v>
      </c>
      <c r="BH27" s="681"/>
      <c r="BI27" s="681"/>
      <c r="BJ27" s="681"/>
      <c r="BK27" s="681"/>
      <c r="BL27" s="681"/>
      <c r="BM27" s="681"/>
      <c r="BN27" s="682"/>
      <c r="BO27" s="713">
        <v>100</v>
      </c>
      <c r="BP27" s="713"/>
      <c r="BQ27" s="713"/>
      <c r="BR27" s="713"/>
      <c r="BS27" s="686">
        <v>202077</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3621949</v>
      </c>
      <c r="CS27" s="699"/>
      <c r="CT27" s="699"/>
      <c r="CU27" s="699"/>
      <c r="CV27" s="699"/>
      <c r="CW27" s="699"/>
      <c r="CX27" s="699"/>
      <c r="CY27" s="700"/>
      <c r="CZ27" s="683">
        <v>16.8</v>
      </c>
      <c r="DA27" s="701"/>
      <c r="DB27" s="701"/>
      <c r="DC27" s="702"/>
      <c r="DD27" s="686">
        <v>1019343</v>
      </c>
      <c r="DE27" s="699"/>
      <c r="DF27" s="699"/>
      <c r="DG27" s="699"/>
      <c r="DH27" s="699"/>
      <c r="DI27" s="699"/>
      <c r="DJ27" s="699"/>
      <c r="DK27" s="700"/>
      <c r="DL27" s="686">
        <v>995754</v>
      </c>
      <c r="DM27" s="699"/>
      <c r="DN27" s="699"/>
      <c r="DO27" s="699"/>
      <c r="DP27" s="699"/>
      <c r="DQ27" s="699"/>
      <c r="DR27" s="699"/>
      <c r="DS27" s="699"/>
      <c r="DT27" s="699"/>
      <c r="DU27" s="699"/>
      <c r="DV27" s="700"/>
      <c r="DW27" s="683">
        <v>11.8</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79092</v>
      </c>
      <c r="S28" s="681"/>
      <c r="T28" s="681"/>
      <c r="U28" s="681"/>
      <c r="V28" s="681"/>
      <c r="W28" s="681"/>
      <c r="X28" s="681"/>
      <c r="Y28" s="682"/>
      <c r="Z28" s="713">
        <v>0.4</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1283411</v>
      </c>
      <c r="CS28" s="681"/>
      <c r="CT28" s="681"/>
      <c r="CU28" s="681"/>
      <c r="CV28" s="681"/>
      <c r="CW28" s="681"/>
      <c r="CX28" s="681"/>
      <c r="CY28" s="682"/>
      <c r="CZ28" s="683">
        <v>6</v>
      </c>
      <c r="DA28" s="701"/>
      <c r="DB28" s="701"/>
      <c r="DC28" s="702"/>
      <c r="DD28" s="686">
        <v>1203561</v>
      </c>
      <c r="DE28" s="681"/>
      <c r="DF28" s="681"/>
      <c r="DG28" s="681"/>
      <c r="DH28" s="681"/>
      <c r="DI28" s="681"/>
      <c r="DJ28" s="681"/>
      <c r="DK28" s="682"/>
      <c r="DL28" s="686">
        <v>1200779</v>
      </c>
      <c r="DM28" s="681"/>
      <c r="DN28" s="681"/>
      <c r="DO28" s="681"/>
      <c r="DP28" s="681"/>
      <c r="DQ28" s="681"/>
      <c r="DR28" s="681"/>
      <c r="DS28" s="681"/>
      <c r="DT28" s="681"/>
      <c r="DU28" s="681"/>
      <c r="DV28" s="682"/>
      <c r="DW28" s="683">
        <v>14.3</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146646</v>
      </c>
      <c r="S29" s="681"/>
      <c r="T29" s="681"/>
      <c r="U29" s="681"/>
      <c r="V29" s="681"/>
      <c r="W29" s="681"/>
      <c r="X29" s="681"/>
      <c r="Y29" s="682"/>
      <c r="Z29" s="713">
        <v>0.7</v>
      </c>
      <c r="AA29" s="713"/>
      <c r="AB29" s="713"/>
      <c r="AC29" s="713"/>
      <c r="AD29" s="714">
        <v>8308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303</v>
      </c>
      <c r="CE29" s="769"/>
      <c r="CF29" s="719" t="s">
        <v>70</v>
      </c>
      <c r="CG29" s="720"/>
      <c r="CH29" s="720"/>
      <c r="CI29" s="720"/>
      <c r="CJ29" s="720"/>
      <c r="CK29" s="720"/>
      <c r="CL29" s="720"/>
      <c r="CM29" s="720"/>
      <c r="CN29" s="720"/>
      <c r="CO29" s="720"/>
      <c r="CP29" s="720"/>
      <c r="CQ29" s="721"/>
      <c r="CR29" s="680">
        <v>1282641</v>
      </c>
      <c r="CS29" s="699"/>
      <c r="CT29" s="699"/>
      <c r="CU29" s="699"/>
      <c r="CV29" s="699"/>
      <c r="CW29" s="699"/>
      <c r="CX29" s="699"/>
      <c r="CY29" s="700"/>
      <c r="CZ29" s="683">
        <v>6</v>
      </c>
      <c r="DA29" s="701"/>
      <c r="DB29" s="701"/>
      <c r="DC29" s="702"/>
      <c r="DD29" s="686">
        <v>1202791</v>
      </c>
      <c r="DE29" s="699"/>
      <c r="DF29" s="699"/>
      <c r="DG29" s="699"/>
      <c r="DH29" s="699"/>
      <c r="DI29" s="699"/>
      <c r="DJ29" s="699"/>
      <c r="DK29" s="700"/>
      <c r="DL29" s="686">
        <v>1200009</v>
      </c>
      <c r="DM29" s="699"/>
      <c r="DN29" s="699"/>
      <c r="DO29" s="699"/>
      <c r="DP29" s="699"/>
      <c r="DQ29" s="699"/>
      <c r="DR29" s="699"/>
      <c r="DS29" s="699"/>
      <c r="DT29" s="699"/>
      <c r="DU29" s="699"/>
      <c r="DV29" s="700"/>
      <c r="DW29" s="683">
        <v>14.3</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112396</v>
      </c>
      <c r="S30" s="681"/>
      <c r="T30" s="681"/>
      <c r="U30" s="681"/>
      <c r="V30" s="681"/>
      <c r="W30" s="681"/>
      <c r="X30" s="681"/>
      <c r="Y30" s="682"/>
      <c r="Z30" s="713">
        <v>0.5</v>
      </c>
      <c r="AA30" s="713"/>
      <c r="AB30" s="713"/>
      <c r="AC30" s="713"/>
      <c r="AD30" s="714" t="s">
        <v>233</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1229155</v>
      </c>
      <c r="CS30" s="681"/>
      <c r="CT30" s="681"/>
      <c r="CU30" s="681"/>
      <c r="CV30" s="681"/>
      <c r="CW30" s="681"/>
      <c r="CX30" s="681"/>
      <c r="CY30" s="682"/>
      <c r="CZ30" s="683">
        <v>5.7</v>
      </c>
      <c r="DA30" s="701"/>
      <c r="DB30" s="701"/>
      <c r="DC30" s="702"/>
      <c r="DD30" s="686">
        <v>1149306</v>
      </c>
      <c r="DE30" s="681"/>
      <c r="DF30" s="681"/>
      <c r="DG30" s="681"/>
      <c r="DH30" s="681"/>
      <c r="DI30" s="681"/>
      <c r="DJ30" s="681"/>
      <c r="DK30" s="682"/>
      <c r="DL30" s="686">
        <v>1146524</v>
      </c>
      <c r="DM30" s="681"/>
      <c r="DN30" s="681"/>
      <c r="DO30" s="681"/>
      <c r="DP30" s="681"/>
      <c r="DQ30" s="681"/>
      <c r="DR30" s="681"/>
      <c r="DS30" s="681"/>
      <c r="DT30" s="681"/>
      <c r="DU30" s="681"/>
      <c r="DV30" s="682"/>
      <c r="DW30" s="683">
        <v>13.6</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6990319</v>
      </c>
      <c r="S31" s="681"/>
      <c r="T31" s="681"/>
      <c r="U31" s="681"/>
      <c r="V31" s="681"/>
      <c r="W31" s="681"/>
      <c r="X31" s="681"/>
      <c r="Y31" s="682"/>
      <c r="Z31" s="713">
        <v>31.2</v>
      </c>
      <c r="AA31" s="713"/>
      <c r="AB31" s="713"/>
      <c r="AC31" s="713"/>
      <c r="AD31" s="714" t="s">
        <v>126</v>
      </c>
      <c r="AE31" s="714"/>
      <c r="AF31" s="714"/>
      <c r="AG31" s="714"/>
      <c r="AH31" s="714"/>
      <c r="AI31" s="714"/>
      <c r="AJ31" s="714"/>
      <c r="AK31" s="714"/>
      <c r="AL31" s="683" t="s">
        <v>233</v>
      </c>
      <c r="AM31" s="684"/>
      <c r="AN31" s="684"/>
      <c r="AO31" s="715"/>
      <c r="AP31" s="754" t="s">
        <v>309</v>
      </c>
      <c r="AQ31" s="755"/>
      <c r="AR31" s="755"/>
      <c r="AS31" s="755"/>
      <c r="AT31" s="760" t="s">
        <v>310</v>
      </c>
      <c r="AU31" s="231"/>
      <c r="AV31" s="231"/>
      <c r="AW31" s="231"/>
      <c r="AX31" s="746" t="s">
        <v>184</v>
      </c>
      <c r="AY31" s="747"/>
      <c r="AZ31" s="747"/>
      <c r="BA31" s="747"/>
      <c r="BB31" s="747"/>
      <c r="BC31" s="747"/>
      <c r="BD31" s="747"/>
      <c r="BE31" s="747"/>
      <c r="BF31" s="748"/>
      <c r="BG31" s="749">
        <v>98.8</v>
      </c>
      <c r="BH31" s="750"/>
      <c r="BI31" s="750"/>
      <c r="BJ31" s="750"/>
      <c r="BK31" s="750"/>
      <c r="BL31" s="750"/>
      <c r="BM31" s="751">
        <v>97.4</v>
      </c>
      <c r="BN31" s="750"/>
      <c r="BO31" s="750"/>
      <c r="BP31" s="750"/>
      <c r="BQ31" s="752"/>
      <c r="BR31" s="749">
        <v>99.5</v>
      </c>
      <c r="BS31" s="750"/>
      <c r="BT31" s="750"/>
      <c r="BU31" s="750"/>
      <c r="BV31" s="750"/>
      <c r="BW31" s="750"/>
      <c r="BX31" s="751">
        <v>97.6</v>
      </c>
      <c r="BY31" s="750"/>
      <c r="BZ31" s="750"/>
      <c r="CA31" s="750"/>
      <c r="CB31" s="752"/>
      <c r="CD31" s="770"/>
      <c r="CE31" s="771"/>
      <c r="CF31" s="719" t="s">
        <v>311</v>
      </c>
      <c r="CG31" s="720"/>
      <c r="CH31" s="720"/>
      <c r="CI31" s="720"/>
      <c r="CJ31" s="720"/>
      <c r="CK31" s="720"/>
      <c r="CL31" s="720"/>
      <c r="CM31" s="720"/>
      <c r="CN31" s="720"/>
      <c r="CO31" s="720"/>
      <c r="CP31" s="720"/>
      <c r="CQ31" s="721"/>
      <c r="CR31" s="680">
        <v>53486</v>
      </c>
      <c r="CS31" s="699"/>
      <c r="CT31" s="699"/>
      <c r="CU31" s="699"/>
      <c r="CV31" s="699"/>
      <c r="CW31" s="699"/>
      <c r="CX31" s="699"/>
      <c r="CY31" s="700"/>
      <c r="CZ31" s="683">
        <v>0.2</v>
      </c>
      <c r="DA31" s="701"/>
      <c r="DB31" s="701"/>
      <c r="DC31" s="702"/>
      <c r="DD31" s="686">
        <v>53485</v>
      </c>
      <c r="DE31" s="699"/>
      <c r="DF31" s="699"/>
      <c r="DG31" s="699"/>
      <c r="DH31" s="699"/>
      <c r="DI31" s="699"/>
      <c r="DJ31" s="699"/>
      <c r="DK31" s="700"/>
      <c r="DL31" s="686">
        <v>53485</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63" t="s">
        <v>312</v>
      </c>
      <c r="C32" s="764"/>
      <c r="D32" s="764"/>
      <c r="E32" s="764"/>
      <c r="F32" s="764"/>
      <c r="G32" s="764"/>
      <c r="H32" s="764"/>
      <c r="I32" s="764"/>
      <c r="J32" s="764"/>
      <c r="K32" s="764"/>
      <c r="L32" s="764"/>
      <c r="M32" s="764"/>
      <c r="N32" s="764"/>
      <c r="O32" s="764"/>
      <c r="P32" s="764"/>
      <c r="Q32" s="765"/>
      <c r="R32" s="680">
        <v>176954</v>
      </c>
      <c r="S32" s="681"/>
      <c r="T32" s="681"/>
      <c r="U32" s="681"/>
      <c r="V32" s="681"/>
      <c r="W32" s="681"/>
      <c r="X32" s="681"/>
      <c r="Y32" s="682"/>
      <c r="Z32" s="713">
        <v>0.8</v>
      </c>
      <c r="AA32" s="713"/>
      <c r="AB32" s="713"/>
      <c r="AC32" s="713"/>
      <c r="AD32" s="714">
        <v>176954</v>
      </c>
      <c r="AE32" s="714"/>
      <c r="AF32" s="714"/>
      <c r="AG32" s="714"/>
      <c r="AH32" s="714"/>
      <c r="AI32" s="714"/>
      <c r="AJ32" s="714"/>
      <c r="AK32" s="714"/>
      <c r="AL32" s="683">
        <v>2.2000000000000002</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99.3</v>
      </c>
      <c r="BH32" s="699"/>
      <c r="BI32" s="699"/>
      <c r="BJ32" s="699"/>
      <c r="BK32" s="699"/>
      <c r="BL32" s="699"/>
      <c r="BM32" s="684">
        <v>98.1</v>
      </c>
      <c r="BN32" s="745"/>
      <c r="BO32" s="745"/>
      <c r="BP32" s="745"/>
      <c r="BQ32" s="726"/>
      <c r="BR32" s="753">
        <v>99.5</v>
      </c>
      <c r="BS32" s="699"/>
      <c r="BT32" s="699"/>
      <c r="BU32" s="699"/>
      <c r="BV32" s="699"/>
      <c r="BW32" s="699"/>
      <c r="BX32" s="684">
        <v>97.9</v>
      </c>
      <c r="BY32" s="745"/>
      <c r="BZ32" s="745"/>
      <c r="CA32" s="745"/>
      <c r="CB32" s="726"/>
      <c r="CD32" s="772"/>
      <c r="CE32" s="773"/>
      <c r="CF32" s="719" t="s">
        <v>315</v>
      </c>
      <c r="CG32" s="720"/>
      <c r="CH32" s="720"/>
      <c r="CI32" s="720"/>
      <c r="CJ32" s="720"/>
      <c r="CK32" s="720"/>
      <c r="CL32" s="720"/>
      <c r="CM32" s="720"/>
      <c r="CN32" s="720"/>
      <c r="CO32" s="720"/>
      <c r="CP32" s="720"/>
      <c r="CQ32" s="721"/>
      <c r="CR32" s="680">
        <v>770</v>
      </c>
      <c r="CS32" s="681"/>
      <c r="CT32" s="681"/>
      <c r="CU32" s="681"/>
      <c r="CV32" s="681"/>
      <c r="CW32" s="681"/>
      <c r="CX32" s="681"/>
      <c r="CY32" s="682"/>
      <c r="CZ32" s="683">
        <v>0</v>
      </c>
      <c r="DA32" s="701"/>
      <c r="DB32" s="701"/>
      <c r="DC32" s="702"/>
      <c r="DD32" s="686">
        <v>770</v>
      </c>
      <c r="DE32" s="681"/>
      <c r="DF32" s="681"/>
      <c r="DG32" s="681"/>
      <c r="DH32" s="681"/>
      <c r="DI32" s="681"/>
      <c r="DJ32" s="681"/>
      <c r="DK32" s="682"/>
      <c r="DL32" s="686">
        <v>770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1200663</v>
      </c>
      <c r="S33" s="681"/>
      <c r="T33" s="681"/>
      <c r="U33" s="681"/>
      <c r="V33" s="681"/>
      <c r="W33" s="681"/>
      <c r="X33" s="681"/>
      <c r="Y33" s="682"/>
      <c r="Z33" s="713">
        <v>5.4</v>
      </c>
      <c r="AA33" s="713"/>
      <c r="AB33" s="713"/>
      <c r="AC33" s="713"/>
      <c r="AD33" s="714" t="s">
        <v>233</v>
      </c>
      <c r="AE33" s="714"/>
      <c r="AF33" s="714"/>
      <c r="AG33" s="714"/>
      <c r="AH33" s="714"/>
      <c r="AI33" s="714"/>
      <c r="AJ33" s="714"/>
      <c r="AK33" s="714"/>
      <c r="AL33" s="683" t="s">
        <v>233</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98</v>
      </c>
      <c r="BH33" s="665"/>
      <c r="BI33" s="665"/>
      <c r="BJ33" s="665"/>
      <c r="BK33" s="665"/>
      <c r="BL33" s="665"/>
      <c r="BM33" s="707">
        <v>96.2</v>
      </c>
      <c r="BN33" s="665"/>
      <c r="BO33" s="665"/>
      <c r="BP33" s="665"/>
      <c r="BQ33" s="709"/>
      <c r="BR33" s="744">
        <v>99.6</v>
      </c>
      <c r="BS33" s="665"/>
      <c r="BT33" s="665"/>
      <c r="BU33" s="665"/>
      <c r="BV33" s="665"/>
      <c r="BW33" s="665"/>
      <c r="BX33" s="707">
        <v>96.9</v>
      </c>
      <c r="BY33" s="665"/>
      <c r="BZ33" s="665"/>
      <c r="CA33" s="665"/>
      <c r="CB33" s="709"/>
      <c r="CD33" s="719" t="s">
        <v>318</v>
      </c>
      <c r="CE33" s="720"/>
      <c r="CF33" s="720"/>
      <c r="CG33" s="720"/>
      <c r="CH33" s="720"/>
      <c r="CI33" s="720"/>
      <c r="CJ33" s="720"/>
      <c r="CK33" s="720"/>
      <c r="CL33" s="720"/>
      <c r="CM33" s="720"/>
      <c r="CN33" s="720"/>
      <c r="CO33" s="720"/>
      <c r="CP33" s="720"/>
      <c r="CQ33" s="721"/>
      <c r="CR33" s="680">
        <v>12247395</v>
      </c>
      <c r="CS33" s="699"/>
      <c r="CT33" s="699"/>
      <c r="CU33" s="699"/>
      <c r="CV33" s="699"/>
      <c r="CW33" s="699"/>
      <c r="CX33" s="699"/>
      <c r="CY33" s="700"/>
      <c r="CZ33" s="683">
        <v>56.9</v>
      </c>
      <c r="DA33" s="701"/>
      <c r="DB33" s="701"/>
      <c r="DC33" s="702"/>
      <c r="DD33" s="686">
        <v>4730585</v>
      </c>
      <c r="DE33" s="699"/>
      <c r="DF33" s="699"/>
      <c r="DG33" s="699"/>
      <c r="DH33" s="699"/>
      <c r="DI33" s="699"/>
      <c r="DJ33" s="699"/>
      <c r="DK33" s="700"/>
      <c r="DL33" s="686">
        <v>3443594</v>
      </c>
      <c r="DM33" s="699"/>
      <c r="DN33" s="699"/>
      <c r="DO33" s="699"/>
      <c r="DP33" s="699"/>
      <c r="DQ33" s="699"/>
      <c r="DR33" s="699"/>
      <c r="DS33" s="699"/>
      <c r="DT33" s="699"/>
      <c r="DU33" s="699"/>
      <c r="DV33" s="700"/>
      <c r="DW33" s="683">
        <v>40.9</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25521</v>
      </c>
      <c r="S34" s="681"/>
      <c r="T34" s="681"/>
      <c r="U34" s="681"/>
      <c r="V34" s="681"/>
      <c r="W34" s="681"/>
      <c r="X34" s="681"/>
      <c r="Y34" s="682"/>
      <c r="Z34" s="713">
        <v>0.1</v>
      </c>
      <c r="AA34" s="713"/>
      <c r="AB34" s="713"/>
      <c r="AC34" s="713"/>
      <c r="AD34" s="714">
        <v>23987</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2231756</v>
      </c>
      <c r="CS34" s="681"/>
      <c r="CT34" s="681"/>
      <c r="CU34" s="681"/>
      <c r="CV34" s="681"/>
      <c r="CW34" s="681"/>
      <c r="CX34" s="681"/>
      <c r="CY34" s="682"/>
      <c r="CZ34" s="683">
        <v>10.4</v>
      </c>
      <c r="DA34" s="701"/>
      <c r="DB34" s="701"/>
      <c r="DC34" s="702"/>
      <c r="DD34" s="686">
        <v>1481610</v>
      </c>
      <c r="DE34" s="681"/>
      <c r="DF34" s="681"/>
      <c r="DG34" s="681"/>
      <c r="DH34" s="681"/>
      <c r="DI34" s="681"/>
      <c r="DJ34" s="681"/>
      <c r="DK34" s="682"/>
      <c r="DL34" s="686">
        <v>1007169</v>
      </c>
      <c r="DM34" s="681"/>
      <c r="DN34" s="681"/>
      <c r="DO34" s="681"/>
      <c r="DP34" s="681"/>
      <c r="DQ34" s="681"/>
      <c r="DR34" s="681"/>
      <c r="DS34" s="681"/>
      <c r="DT34" s="681"/>
      <c r="DU34" s="681"/>
      <c r="DV34" s="682"/>
      <c r="DW34" s="683">
        <v>12</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424928</v>
      </c>
      <c r="S35" s="681"/>
      <c r="T35" s="681"/>
      <c r="U35" s="681"/>
      <c r="V35" s="681"/>
      <c r="W35" s="681"/>
      <c r="X35" s="681"/>
      <c r="Y35" s="682"/>
      <c r="Z35" s="713">
        <v>1.9</v>
      </c>
      <c r="AA35" s="713"/>
      <c r="AB35" s="713"/>
      <c r="AC35" s="713"/>
      <c r="AD35" s="714" t="s">
        <v>233</v>
      </c>
      <c r="AE35" s="714"/>
      <c r="AF35" s="714"/>
      <c r="AG35" s="714"/>
      <c r="AH35" s="714"/>
      <c r="AI35" s="714"/>
      <c r="AJ35" s="714"/>
      <c r="AK35" s="714"/>
      <c r="AL35" s="683" t="s">
        <v>126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121525</v>
      </c>
      <c r="CS35" s="699"/>
      <c r="CT35" s="699"/>
      <c r="CU35" s="699"/>
      <c r="CV35" s="699"/>
      <c r="CW35" s="699"/>
      <c r="CX35" s="699"/>
      <c r="CY35" s="700"/>
      <c r="CZ35" s="683">
        <v>0.6</v>
      </c>
      <c r="DA35" s="701"/>
      <c r="DB35" s="701"/>
      <c r="DC35" s="702"/>
      <c r="DD35" s="686">
        <v>107198</v>
      </c>
      <c r="DE35" s="699"/>
      <c r="DF35" s="699"/>
      <c r="DG35" s="699"/>
      <c r="DH35" s="699"/>
      <c r="DI35" s="699"/>
      <c r="DJ35" s="699"/>
      <c r="DK35" s="700"/>
      <c r="DL35" s="686">
        <v>44901</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399381</v>
      </c>
      <c r="S36" s="681"/>
      <c r="T36" s="681"/>
      <c r="U36" s="681"/>
      <c r="V36" s="681"/>
      <c r="W36" s="681"/>
      <c r="X36" s="681"/>
      <c r="Y36" s="682"/>
      <c r="Z36" s="713">
        <v>1.8</v>
      </c>
      <c r="AA36" s="713"/>
      <c r="AB36" s="713"/>
      <c r="AC36" s="713"/>
      <c r="AD36" s="714" t="s">
        <v>126</v>
      </c>
      <c r="AE36" s="714"/>
      <c r="AF36" s="714"/>
      <c r="AG36" s="714"/>
      <c r="AH36" s="714"/>
      <c r="AI36" s="714"/>
      <c r="AJ36" s="714"/>
      <c r="AK36" s="714"/>
      <c r="AL36" s="683" t="s">
        <v>126</v>
      </c>
      <c r="AM36" s="684"/>
      <c r="AN36" s="684"/>
      <c r="AO36" s="715"/>
      <c r="AP36" s="235"/>
      <c r="AQ36" s="732" t="s">
        <v>326</v>
      </c>
      <c r="AR36" s="733"/>
      <c r="AS36" s="733"/>
      <c r="AT36" s="733"/>
      <c r="AU36" s="733"/>
      <c r="AV36" s="733"/>
      <c r="AW36" s="733"/>
      <c r="AX36" s="733"/>
      <c r="AY36" s="734"/>
      <c r="AZ36" s="735">
        <v>2005146</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16475</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4967984</v>
      </c>
      <c r="CS36" s="681"/>
      <c r="CT36" s="681"/>
      <c r="CU36" s="681"/>
      <c r="CV36" s="681"/>
      <c r="CW36" s="681"/>
      <c r="CX36" s="681"/>
      <c r="CY36" s="682"/>
      <c r="CZ36" s="683">
        <v>23.1</v>
      </c>
      <c r="DA36" s="701"/>
      <c r="DB36" s="701"/>
      <c r="DC36" s="702"/>
      <c r="DD36" s="686">
        <v>1347274</v>
      </c>
      <c r="DE36" s="681"/>
      <c r="DF36" s="681"/>
      <c r="DG36" s="681"/>
      <c r="DH36" s="681"/>
      <c r="DI36" s="681"/>
      <c r="DJ36" s="681"/>
      <c r="DK36" s="682"/>
      <c r="DL36" s="686">
        <v>768757</v>
      </c>
      <c r="DM36" s="681"/>
      <c r="DN36" s="681"/>
      <c r="DO36" s="681"/>
      <c r="DP36" s="681"/>
      <c r="DQ36" s="681"/>
      <c r="DR36" s="681"/>
      <c r="DS36" s="681"/>
      <c r="DT36" s="681"/>
      <c r="DU36" s="681"/>
      <c r="DV36" s="682"/>
      <c r="DW36" s="683">
        <v>9.1</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327588</v>
      </c>
      <c r="S37" s="681"/>
      <c r="T37" s="681"/>
      <c r="U37" s="681"/>
      <c r="V37" s="681"/>
      <c r="W37" s="681"/>
      <c r="X37" s="681"/>
      <c r="Y37" s="682"/>
      <c r="Z37" s="713">
        <v>1.5</v>
      </c>
      <c r="AA37" s="713"/>
      <c r="AB37" s="713"/>
      <c r="AC37" s="713"/>
      <c r="AD37" s="714" t="s">
        <v>126</v>
      </c>
      <c r="AE37" s="714"/>
      <c r="AF37" s="714"/>
      <c r="AG37" s="714"/>
      <c r="AH37" s="714"/>
      <c r="AI37" s="714"/>
      <c r="AJ37" s="714"/>
      <c r="AK37" s="714"/>
      <c r="AL37" s="683" t="s">
        <v>233</v>
      </c>
      <c r="AM37" s="684"/>
      <c r="AN37" s="684"/>
      <c r="AO37" s="715"/>
      <c r="AQ37" s="723" t="s">
        <v>330</v>
      </c>
      <c r="AR37" s="724"/>
      <c r="AS37" s="724"/>
      <c r="AT37" s="724"/>
      <c r="AU37" s="724"/>
      <c r="AV37" s="724"/>
      <c r="AW37" s="724"/>
      <c r="AX37" s="724"/>
      <c r="AY37" s="725"/>
      <c r="AZ37" s="680">
        <v>525176</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-51445</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507815</v>
      </c>
      <c r="CS37" s="699"/>
      <c r="CT37" s="699"/>
      <c r="CU37" s="699"/>
      <c r="CV37" s="699"/>
      <c r="CW37" s="699"/>
      <c r="CX37" s="699"/>
      <c r="CY37" s="700"/>
      <c r="CZ37" s="683">
        <v>2.4</v>
      </c>
      <c r="DA37" s="701"/>
      <c r="DB37" s="701"/>
      <c r="DC37" s="702"/>
      <c r="DD37" s="686">
        <v>507815</v>
      </c>
      <c r="DE37" s="699"/>
      <c r="DF37" s="699"/>
      <c r="DG37" s="699"/>
      <c r="DH37" s="699"/>
      <c r="DI37" s="699"/>
      <c r="DJ37" s="699"/>
      <c r="DK37" s="700"/>
      <c r="DL37" s="686">
        <v>504269</v>
      </c>
      <c r="DM37" s="699"/>
      <c r="DN37" s="699"/>
      <c r="DO37" s="699"/>
      <c r="DP37" s="699"/>
      <c r="DQ37" s="699"/>
      <c r="DR37" s="699"/>
      <c r="DS37" s="699"/>
      <c r="DT37" s="699"/>
      <c r="DU37" s="699"/>
      <c r="DV37" s="700"/>
      <c r="DW37" s="683">
        <v>6</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2737847</v>
      </c>
      <c r="S38" s="681"/>
      <c r="T38" s="681"/>
      <c r="U38" s="681"/>
      <c r="V38" s="681"/>
      <c r="W38" s="681"/>
      <c r="X38" s="681"/>
      <c r="Y38" s="682"/>
      <c r="Z38" s="713">
        <v>12.2</v>
      </c>
      <c r="AA38" s="713"/>
      <c r="AB38" s="713"/>
      <c r="AC38" s="713"/>
      <c r="AD38" s="714">
        <v>5099</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t="s">
        <v>233</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4182</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2005146</v>
      </c>
      <c r="CS38" s="681"/>
      <c r="CT38" s="681"/>
      <c r="CU38" s="681"/>
      <c r="CV38" s="681"/>
      <c r="CW38" s="681"/>
      <c r="CX38" s="681"/>
      <c r="CY38" s="682"/>
      <c r="CZ38" s="683">
        <v>9.3000000000000007</v>
      </c>
      <c r="DA38" s="701"/>
      <c r="DB38" s="701"/>
      <c r="DC38" s="702"/>
      <c r="DD38" s="686">
        <v>1741816</v>
      </c>
      <c r="DE38" s="681"/>
      <c r="DF38" s="681"/>
      <c r="DG38" s="681"/>
      <c r="DH38" s="681"/>
      <c r="DI38" s="681"/>
      <c r="DJ38" s="681"/>
      <c r="DK38" s="682"/>
      <c r="DL38" s="686">
        <v>1622767</v>
      </c>
      <c r="DM38" s="681"/>
      <c r="DN38" s="681"/>
      <c r="DO38" s="681"/>
      <c r="DP38" s="681"/>
      <c r="DQ38" s="681"/>
      <c r="DR38" s="681"/>
      <c r="DS38" s="681"/>
      <c r="DT38" s="681"/>
      <c r="DU38" s="681"/>
      <c r="DV38" s="682"/>
      <c r="DW38" s="683">
        <v>19.3</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1389973</v>
      </c>
      <c r="S39" s="681"/>
      <c r="T39" s="681"/>
      <c r="U39" s="681"/>
      <c r="V39" s="681"/>
      <c r="W39" s="681"/>
      <c r="X39" s="681"/>
      <c r="Y39" s="682"/>
      <c r="Z39" s="713">
        <v>6.2</v>
      </c>
      <c r="AA39" s="713"/>
      <c r="AB39" s="713"/>
      <c r="AC39" s="713"/>
      <c r="AD39" s="714" t="s">
        <v>126</v>
      </c>
      <c r="AE39" s="714"/>
      <c r="AF39" s="714"/>
      <c r="AG39" s="714"/>
      <c r="AH39" s="714"/>
      <c r="AI39" s="714"/>
      <c r="AJ39" s="714"/>
      <c r="AK39" s="714"/>
      <c r="AL39" s="683" t="s">
        <v>126</v>
      </c>
      <c r="AM39" s="684"/>
      <c r="AN39" s="684"/>
      <c r="AO39" s="715"/>
      <c r="AQ39" s="723" t="s">
        <v>338</v>
      </c>
      <c r="AR39" s="724"/>
      <c r="AS39" s="724"/>
      <c r="AT39" s="724"/>
      <c r="AU39" s="724"/>
      <c r="AV39" s="724"/>
      <c r="AW39" s="724"/>
      <c r="AX39" s="724"/>
      <c r="AY39" s="725"/>
      <c r="AZ39" s="680" t="s">
        <v>233</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6165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440777</v>
      </c>
      <c r="CS39" s="699"/>
      <c r="CT39" s="699"/>
      <c r="CU39" s="699"/>
      <c r="CV39" s="699"/>
      <c r="CW39" s="699"/>
      <c r="CX39" s="699"/>
      <c r="CY39" s="700"/>
      <c r="CZ39" s="683">
        <v>2</v>
      </c>
      <c r="DA39" s="701"/>
      <c r="DB39" s="701"/>
      <c r="DC39" s="702"/>
      <c r="DD39" s="686">
        <v>52687</v>
      </c>
      <c r="DE39" s="699"/>
      <c r="DF39" s="699"/>
      <c r="DG39" s="699"/>
      <c r="DH39" s="699"/>
      <c r="DI39" s="699"/>
      <c r="DJ39" s="699"/>
      <c r="DK39" s="700"/>
      <c r="DL39" s="686" t="s">
        <v>233</v>
      </c>
      <c r="DM39" s="699"/>
      <c r="DN39" s="699"/>
      <c r="DO39" s="699"/>
      <c r="DP39" s="699"/>
      <c r="DQ39" s="699"/>
      <c r="DR39" s="699"/>
      <c r="DS39" s="699"/>
      <c r="DT39" s="699"/>
      <c r="DU39" s="699"/>
      <c r="DV39" s="700"/>
      <c r="DW39" s="683" t="s">
        <v>126</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126</v>
      </c>
      <c r="AA40" s="713"/>
      <c r="AB40" s="713"/>
      <c r="AC40" s="713"/>
      <c r="AD40" s="714" t="s">
        <v>126</v>
      </c>
      <c r="AE40" s="714"/>
      <c r="AF40" s="714"/>
      <c r="AG40" s="714"/>
      <c r="AH40" s="714"/>
      <c r="AI40" s="714"/>
      <c r="AJ40" s="714"/>
      <c r="AK40" s="714"/>
      <c r="AL40" s="683" t="s">
        <v>126</v>
      </c>
      <c r="AM40" s="684"/>
      <c r="AN40" s="684"/>
      <c r="AO40" s="715"/>
      <c r="AQ40" s="723" t="s">
        <v>342</v>
      </c>
      <c r="AR40" s="724"/>
      <c r="AS40" s="724"/>
      <c r="AT40" s="724"/>
      <c r="AU40" s="724"/>
      <c r="AV40" s="724"/>
      <c r="AW40" s="724"/>
      <c r="AX40" s="724"/>
      <c r="AY40" s="725"/>
      <c r="AZ40" s="680" t="s">
        <v>126</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97</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2480207</v>
      </c>
      <c r="CS40" s="681"/>
      <c r="CT40" s="681"/>
      <c r="CU40" s="681"/>
      <c r="CV40" s="681"/>
      <c r="CW40" s="681"/>
      <c r="CX40" s="681"/>
      <c r="CY40" s="682"/>
      <c r="CZ40" s="683">
        <v>11.5</v>
      </c>
      <c r="DA40" s="701"/>
      <c r="DB40" s="701"/>
      <c r="DC40" s="702"/>
      <c r="DD40" s="686" t="s">
        <v>126</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126</v>
      </c>
      <c r="AA41" s="713"/>
      <c r="AB41" s="713"/>
      <c r="AC41" s="713"/>
      <c r="AD41" s="714" t="s">
        <v>233</v>
      </c>
      <c r="AE41" s="714"/>
      <c r="AF41" s="714"/>
      <c r="AG41" s="714"/>
      <c r="AH41" s="714"/>
      <c r="AI41" s="714"/>
      <c r="AJ41" s="714"/>
      <c r="AK41" s="714"/>
      <c r="AL41" s="683" t="s">
        <v>126</v>
      </c>
      <c r="AM41" s="684"/>
      <c r="AN41" s="684"/>
      <c r="AO41" s="715"/>
      <c r="AQ41" s="723" t="s">
        <v>347</v>
      </c>
      <c r="AR41" s="724"/>
      <c r="AS41" s="724"/>
      <c r="AT41" s="724"/>
      <c r="AU41" s="724"/>
      <c r="AV41" s="724"/>
      <c r="AW41" s="724"/>
      <c r="AX41" s="724"/>
      <c r="AY41" s="725"/>
      <c r="AZ41" s="680">
        <v>343429</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126</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377672</v>
      </c>
      <c r="S42" s="681"/>
      <c r="T42" s="681"/>
      <c r="U42" s="681"/>
      <c r="V42" s="681"/>
      <c r="W42" s="681"/>
      <c r="X42" s="681"/>
      <c r="Y42" s="682"/>
      <c r="Z42" s="713">
        <v>1.7</v>
      </c>
      <c r="AA42" s="713"/>
      <c r="AB42" s="713"/>
      <c r="AC42" s="713"/>
      <c r="AD42" s="714" t="s">
        <v>233</v>
      </c>
      <c r="AE42" s="714"/>
      <c r="AF42" s="714"/>
      <c r="AG42" s="714"/>
      <c r="AH42" s="714"/>
      <c r="AI42" s="714"/>
      <c r="AJ42" s="714"/>
      <c r="AK42" s="714"/>
      <c r="AL42" s="683" t="s">
        <v>233</v>
      </c>
      <c r="AM42" s="684"/>
      <c r="AN42" s="684"/>
      <c r="AO42" s="715"/>
      <c r="AQ42" s="716" t="s">
        <v>351</v>
      </c>
      <c r="AR42" s="717"/>
      <c r="AS42" s="717"/>
      <c r="AT42" s="717"/>
      <c r="AU42" s="717"/>
      <c r="AV42" s="717"/>
      <c r="AW42" s="717"/>
      <c r="AX42" s="717"/>
      <c r="AY42" s="718"/>
      <c r="AZ42" s="664">
        <v>1136541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387</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2017190</v>
      </c>
      <c r="CS42" s="681"/>
      <c r="CT42" s="681"/>
      <c r="CU42" s="681"/>
      <c r="CV42" s="681"/>
      <c r="CW42" s="681"/>
      <c r="CX42" s="681"/>
      <c r="CY42" s="682"/>
      <c r="CZ42" s="683">
        <v>9.4</v>
      </c>
      <c r="DA42" s="684"/>
      <c r="DB42" s="684"/>
      <c r="DC42" s="685"/>
      <c r="DD42" s="686">
        <v>482378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22402518</v>
      </c>
      <c r="S43" s="703"/>
      <c r="T43" s="703"/>
      <c r="U43" s="703"/>
      <c r="V43" s="703"/>
      <c r="W43" s="703"/>
      <c r="X43" s="703"/>
      <c r="Y43" s="704"/>
      <c r="Z43" s="705">
        <v>100</v>
      </c>
      <c r="AA43" s="705"/>
      <c r="AB43" s="705"/>
      <c r="AC43" s="705"/>
      <c r="AD43" s="706">
        <v>8033511</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81653</v>
      </c>
      <c r="CS43" s="699"/>
      <c r="CT43" s="699"/>
      <c r="CU43" s="699"/>
      <c r="CV43" s="699"/>
      <c r="CW43" s="699"/>
      <c r="CX43" s="699"/>
      <c r="CY43" s="700"/>
      <c r="CZ43" s="683">
        <v>0.4</v>
      </c>
      <c r="DA43" s="701"/>
      <c r="DB43" s="701"/>
      <c r="DC43" s="702"/>
      <c r="DD43" s="686">
        <v>46474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2017190</v>
      </c>
      <c r="CS44" s="681"/>
      <c r="CT44" s="681"/>
      <c r="CU44" s="681"/>
      <c r="CV44" s="681"/>
      <c r="CW44" s="681"/>
      <c r="CX44" s="681"/>
      <c r="CY44" s="682"/>
      <c r="CZ44" s="683">
        <v>9.4</v>
      </c>
      <c r="DA44" s="684"/>
      <c r="DB44" s="684"/>
      <c r="DC44" s="685"/>
      <c r="DD44" s="686">
        <v>482378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685312</v>
      </c>
      <c r="CS45" s="699"/>
      <c r="CT45" s="699"/>
      <c r="CU45" s="699"/>
      <c r="CV45" s="699"/>
      <c r="CW45" s="699"/>
      <c r="CX45" s="699"/>
      <c r="CY45" s="700"/>
      <c r="CZ45" s="683">
        <v>3.2</v>
      </c>
      <c r="DA45" s="701"/>
      <c r="DB45" s="701"/>
      <c r="DC45" s="702"/>
      <c r="DD45" s="686">
        <v>9370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1324311</v>
      </c>
      <c r="CS46" s="681"/>
      <c r="CT46" s="681"/>
      <c r="CU46" s="681"/>
      <c r="CV46" s="681"/>
      <c r="CW46" s="681"/>
      <c r="CX46" s="681"/>
      <c r="CY46" s="682"/>
      <c r="CZ46" s="683">
        <v>6.2</v>
      </c>
      <c r="DA46" s="684"/>
      <c r="DB46" s="684"/>
      <c r="DC46" s="685"/>
      <c r="DD46" s="686">
        <v>472563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233</v>
      </c>
      <c r="CS47" s="699"/>
      <c r="CT47" s="699"/>
      <c r="CU47" s="699"/>
      <c r="CV47" s="699"/>
      <c r="CW47" s="699"/>
      <c r="CX47" s="699"/>
      <c r="CY47" s="700"/>
      <c r="CZ47" s="683" t="s">
        <v>171</v>
      </c>
      <c r="DA47" s="701"/>
      <c r="DB47" s="701"/>
      <c r="DC47" s="702"/>
      <c r="DD47" s="686" t="s">
        <v>126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233</v>
      </c>
      <c r="CS48" s="681"/>
      <c r="CT48" s="681"/>
      <c r="CU48" s="681"/>
      <c r="CV48" s="681"/>
      <c r="CW48" s="681"/>
      <c r="CX48" s="681"/>
      <c r="CY48" s="682"/>
      <c r="CZ48" s="683" t="s">
        <v>171</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21513497</v>
      </c>
      <c r="CS49" s="665"/>
      <c r="CT49" s="665"/>
      <c r="CU49" s="665"/>
      <c r="CV49" s="665"/>
      <c r="CW49" s="665"/>
      <c r="CX49" s="665"/>
      <c r="CY49" s="666"/>
      <c r="CZ49" s="667">
        <v>100</v>
      </c>
      <c r="DA49" s="668"/>
      <c r="DB49" s="668"/>
      <c r="DC49" s="669"/>
      <c r="DD49" s="670">
        <v>9516108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x7T4G0cNjna1Nrwy3X0P/G+RPsCQBF8odWzzeM6phEEXteaD4VYBeSbxsUhG/zCJ7m+pwVNVGZLeIc1GWLcQA==" saltValue="owJEoUjtGTQwoiFxWZkF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8"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22416</v>
      </c>
      <c r="R7" s="1200"/>
      <c r="S7" s="1200"/>
      <c r="T7" s="1200"/>
      <c r="U7" s="1200"/>
      <c r="V7" s="1200">
        <v>21528</v>
      </c>
      <c r="W7" s="1200"/>
      <c r="X7" s="1200"/>
      <c r="Y7" s="1200"/>
      <c r="Z7" s="1200"/>
      <c r="AA7" s="1200">
        <v>888</v>
      </c>
      <c r="AB7" s="1200"/>
      <c r="AC7" s="1200"/>
      <c r="AD7" s="1200"/>
      <c r="AE7" s="1201"/>
      <c r="AF7" s="1202">
        <v>139</v>
      </c>
      <c r="AG7" s="1203"/>
      <c r="AH7" s="1203"/>
      <c r="AI7" s="1203"/>
      <c r="AJ7" s="1204"/>
      <c r="AK7" s="1186">
        <v>399</v>
      </c>
      <c r="AL7" s="1187"/>
      <c r="AM7" s="1187"/>
      <c r="AN7" s="1187"/>
      <c r="AO7" s="1187"/>
      <c r="AP7" s="1187">
        <v>12338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25</v>
      </c>
      <c r="CI7" s="1184"/>
      <c r="CJ7" s="1184"/>
      <c r="CK7" s="1184"/>
      <c r="CL7" s="1185"/>
      <c r="CM7" s="1183">
        <v>489</v>
      </c>
      <c r="CN7" s="1184"/>
      <c r="CO7" s="1184"/>
      <c r="CP7" s="1184"/>
      <c r="CQ7" s="1185"/>
      <c r="CR7" s="1183">
        <v>3</v>
      </c>
      <c r="CS7" s="1184"/>
      <c r="CT7" s="1184"/>
      <c r="CU7" s="1184"/>
      <c r="CV7" s="1185"/>
      <c r="CW7" s="1183" t="s">
        <v>585</v>
      </c>
      <c r="CX7" s="1184"/>
      <c r="CY7" s="1184"/>
      <c r="CZ7" s="1184"/>
      <c r="DA7" s="1185"/>
      <c r="DB7" s="1183">
        <v>3390</v>
      </c>
      <c r="DC7" s="1184"/>
      <c r="DD7" s="1184"/>
      <c r="DE7" s="1184"/>
      <c r="DF7" s="1185"/>
      <c r="DG7" s="1183" t="s">
        <v>585</v>
      </c>
      <c r="DH7" s="1184"/>
      <c r="DI7" s="1184"/>
      <c r="DJ7" s="1184"/>
      <c r="DK7" s="1185"/>
      <c r="DL7" s="1183" t="s">
        <v>585</v>
      </c>
      <c r="DM7" s="1184"/>
      <c r="DN7" s="1184"/>
      <c r="DO7" s="1184"/>
      <c r="DP7" s="1185"/>
      <c r="DQ7" s="1183">
        <v>1648</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1</v>
      </c>
      <c r="R8" s="1139"/>
      <c r="S8" s="1139"/>
      <c r="T8" s="1139"/>
      <c r="U8" s="1139"/>
      <c r="V8" s="1139">
        <v>0</v>
      </c>
      <c r="W8" s="1139"/>
      <c r="X8" s="1139"/>
      <c r="Y8" s="1139"/>
      <c r="Z8" s="1139"/>
      <c r="AA8" s="1139">
        <v>1</v>
      </c>
      <c r="AB8" s="1139"/>
      <c r="AC8" s="1139"/>
      <c r="AD8" s="1139"/>
      <c r="AE8" s="1140"/>
      <c r="AF8" s="1114">
        <v>1</v>
      </c>
      <c r="AG8" s="1115"/>
      <c r="AH8" s="1115"/>
      <c r="AI8" s="1115"/>
      <c r="AJ8" s="1116"/>
      <c r="AK8" s="1181">
        <v>6</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591</v>
      </c>
      <c r="BT8" s="1110"/>
      <c r="BU8" s="1110"/>
      <c r="BV8" s="1110"/>
      <c r="BW8" s="1110"/>
      <c r="BX8" s="1110"/>
      <c r="BY8" s="1110"/>
      <c r="BZ8" s="1110"/>
      <c r="CA8" s="1110"/>
      <c r="CB8" s="1110"/>
      <c r="CC8" s="1110"/>
      <c r="CD8" s="1110"/>
      <c r="CE8" s="1110"/>
      <c r="CF8" s="1110"/>
      <c r="CG8" s="1111"/>
      <c r="CH8" s="1084">
        <v>1</v>
      </c>
      <c r="CI8" s="1085"/>
      <c r="CJ8" s="1085"/>
      <c r="CK8" s="1085"/>
      <c r="CL8" s="1086"/>
      <c r="CM8" s="1084">
        <v>5</v>
      </c>
      <c r="CN8" s="1085"/>
      <c r="CO8" s="1085"/>
      <c r="CP8" s="1085"/>
      <c r="CQ8" s="1086"/>
      <c r="CR8" s="1084">
        <v>2</v>
      </c>
      <c r="CS8" s="1085"/>
      <c r="CT8" s="1085"/>
      <c r="CU8" s="1085"/>
      <c r="CV8" s="1086"/>
      <c r="CW8" s="1084" t="s">
        <v>585</v>
      </c>
      <c r="CX8" s="1085"/>
      <c r="CY8" s="1085"/>
      <c r="CZ8" s="1085"/>
      <c r="DA8" s="1086"/>
      <c r="DB8" s="1084" t="s">
        <v>585</v>
      </c>
      <c r="DC8" s="1085"/>
      <c r="DD8" s="1085"/>
      <c r="DE8" s="1085"/>
      <c r="DF8" s="1086"/>
      <c r="DG8" s="1084" t="s">
        <v>585</v>
      </c>
      <c r="DH8" s="1085"/>
      <c r="DI8" s="1085"/>
      <c r="DJ8" s="1085"/>
      <c r="DK8" s="1086"/>
      <c r="DL8" s="1084" t="s">
        <v>585</v>
      </c>
      <c r="DM8" s="1085"/>
      <c r="DN8" s="1085"/>
      <c r="DO8" s="1085"/>
      <c r="DP8" s="1086"/>
      <c r="DQ8" s="1084" t="s">
        <v>585</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592</v>
      </c>
      <c r="BT9" s="1110"/>
      <c r="BU9" s="1110"/>
      <c r="BV9" s="1110"/>
      <c r="BW9" s="1110"/>
      <c r="BX9" s="1110"/>
      <c r="BY9" s="1110"/>
      <c r="BZ9" s="1110"/>
      <c r="CA9" s="1110"/>
      <c r="CB9" s="1110"/>
      <c r="CC9" s="1110"/>
      <c r="CD9" s="1110"/>
      <c r="CE9" s="1110"/>
      <c r="CF9" s="1110"/>
      <c r="CG9" s="1111"/>
      <c r="CH9" s="1084">
        <v>-1</v>
      </c>
      <c r="CI9" s="1085"/>
      <c r="CJ9" s="1085"/>
      <c r="CK9" s="1085"/>
      <c r="CL9" s="1086"/>
      <c r="CM9" s="1084">
        <v>27</v>
      </c>
      <c r="CN9" s="1085"/>
      <c r="CO9" s="1085"/>
      <c r="CP9" s="1085"/>
      <c r="CQ9" s="1086"/>
      <c r="CR9" s="1084">
        <v>3</v>
      </c>
      <c r="CS9" s="1085"/>
      <c r="CT9" s="1085"/>
      <c r="CU9" s="1085"/>
      <c r="CV9" s="1086"/>
      <c r="CW9" s="1084" t="s">
        <v>585</v>
      </c>
      <c r="CX9" s="1085"/>
      <c r="CY9" s="1085"/>
      <c r="CZ9" s="1085"/>
      <c r="DA9" s="1086"/>
      <c r="DB9" s="1084" t="s">
        <v>585</v>
      </c>
      <c r="DC9" s="1085"/>
      <c r="DD9" s="1085"/>
      <c r="DE9" s="1085"/>
      <c r="DF9" s="1086"/>
      <c r="DG9" s="1084" t="s">
        <v>585</v>
      </c>
      <c r="DH9" s="1085"/>
      <c r="DI9" s="1085"/>
      <c r="DJ9" s="1085"/>
      <c r="DK9" s="1086"/>
      <c r="DL9" s="1084" t="s">
        <v>585</v>
      </c>
      <c r="DM9" s="1085"/>
      <c r="DN9" s="1085"/>
      <c r="DO9" s="1085"/>
      <c r="DP9" s="1086"/>
      <c r="DQ9" s="1084" t="s">
        <v>585</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593</v>
      </c>
      <c r="BT10" s="1110"/>
      <c r="BU10" s="1110"/>
      <c r="BV10" s="1110"/>
      <c r="BW10" s="1110"/>
      <c r="BX10" s="1110"/>
      <c r="BY10" s="1110"/>
      <c r="BZ10" s="1110"/>
      <c r="CA10" s="1110"/>
      <c r="CB10" s="1110"/>
      <c r="CC10" s="1110"/>
      <c r="CD10" s="1110"/>
      <c r="CE10" s="1110"/>
      <c r="CF10" s="1110"/>
      <c r="CG10" s="1111"/>
      <c r="CH10" s="1084">
        <v>701</v>
      </c>
      <c r="CI10" s="1085"/>
      <c r="CJ10" s="1085"/>
      <c r="CK10" s="1085"/>
      <c r="CL10" s="1086"/>
      <c r="CM10" s="1084">
        <v>15154</v>
      </c>
      <c r="CN10" s="1085"/>
      <c r="CO10" s="1085"/>
      <c r="CP10" s="1085"/>
      <c r="CQ10" s="1086"/>
      <c r="CR10" s="1084">
        <v>34</v>
      </c>
      <c r="CS10" s="1085"/>
      <c r="CT10" s="1085"/>
      <c r="CU10" s="1085"/>
      <c r="CV10" s="1086"/>
      <c r="CW10" s="1084" t="s">
        <v>585</v>
      </c>
      <c r="CX10" s="1085"/>
      <c r="CY10" s="1085"/>
      <c r="CZ10" s="1085"/>
      <c r="DA10" s="1086"/>
      <c r="DB10" s="1084" t="s">
        <v>585</v>
      </c>
      <c r="DC10" s="1085"/>
      <c r="DD10" s="1085"/>
      <c r="DE10" s="1085"/>
      <c r="DF10" s="1086"/>
      <c r="DG10" s="1084" t="s">
        <v>585</v>
      </c>
      <c r="DH10" s="1085"/>
      <c r="DI10" s="1085"/>
      <c r="DJ10" s="1085"/>
      <c r="DK10" s="1086"/>
      <c r="DL10" s="1084">
        <v>18</v>
      </c>
      <c r="DM10" s="1085"/>
      <c r="DN10" s="1085"/>
      <c r="DO10" s="1085"/>
      <c r="DP10" s="1086"/>
      <c r="DQ10" s="1084" t="s">
        <v>585</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390</v>
      </c>
      <c r="B23" s="1039" t="s">
        <v>391</v>
      </c>
      <c r="C23" s="1040"/>
      <c r="D23" s="1040"/>
      <c r="E23" s="1040"/>
      <c r="F23" s="1040"/>
      <c r="G23" s="1040"/>
      <c r="H23" s="1040"/>
      <c r="I23" s="1040"/>
      <c r="J23" s="1040"/>
      <c r="K23" s="1040"/>
      <c r="L23" s="1040"/>
      <c r="M23" s="1040"/>
      <c r="N23" s="1040"/>
      <c r="O23" s="1040"/>
      <c r="P23" s="1041"/>
      <c r="Q23" s="1163">
        <v>22417</v>
      </c>
      <c r="R23" s="1164"/>
      <c r="S23" s="1164"/>
      <c r="T23" s="1164"/>
      <c r="U23" s="1164"/>
      <c r="V23" s="1164">
        <v>21528</v>
      </c>
      <c r="W23" s="1164"/>
      <c r="X23" s="1164"/>
      <c r="Y23" s="1164"/>
      <c r="Z23" s="1164"/>
      <c r="AA23" s="1164">
        <v>889</v>
      </c>
      <c r="AB23" s="1164"/>
      <c r="AC23" s="1164"/>
      <c r="AD23" s="1164"/>
      <c r="AE23" s="1165"/>
      <c r="AF23" s="1166">
        <v>140</v>
      </c>
      <c r="AG23" s="1164"/>
      <c r="AH23" s="1164"/>
      <c r="AI23" s="1164"/>
      <c r="AJ23" s="1167"/>
      <c r="AK23" s="1168"/>
      <c r="AL23" s="1169"/>
      <c r="AM23" s="1169"/>
      <c r="AN23" s="1169"/>
      <c r="AO23" s="1169"/>
      <c r="AP23" s="1164">
        <v>12338</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402</v>
      </c>
      <c r="C28" s="1146"/>
      <c r="D28" s="1146"/>
      <c r="E28" s="1146"/>
      <c r="F28" s="1146"/>
      <c r="G28" s="1146"/>
      <c r="H28" s="1146"/>
      <c r="I28" s="1146"/>
      <c r="J28" s="1146"/>
      <c r="K28" s="1146"/>
      <c r="L28" s="1146"/>
      <c r="M28" s="1146"/>
      <c r="N28" s="1146"/>
      <c r="O28" s="1146"/>
      <c r="P28" s="1147"/>
      <c r="Q28" s="1148">
        <v>3394</v>
      </c>
      <c r="R28" s="1149"/>
      <c r="S28" s="1149"/>
      <c r="T28" s="1149"/>
      <c r="U28" s="1149"/>
      <c r="V28" s="1149">
        <v>3378</v>
      </c>
      <c r="W28" s="1149"/>
      <c r="X28" s="1149"/>
      <c r="Y28" s="1149"/>
      <c r="Z28" s="1149"/>
      <c r="AA28" s="1149">
        <v>16</v>
      </c>
      <c r="AB28" s="1149"/>
      <c r="AC28" s="1149"/>
      <c r="AD28" s="1149"/>
      <c r="AE28" s="1150"/>
      <c r="AF28" s="1151">
        <v>16</v>
      </c>
      <c r="AG28" s="1149"/>
      <c r="AH28" s="1149"/>
      <c r="AI28" s="1149"/>
      <c r="AJ28" s="1152"/>
      <c r="AK28" s="1153">
        <v>306</v>
      </c>
      <c r="AL28" s="1141"/>
      <c r="AM28" s="1141"/>
      <c r="AN28" s="1141"/>
      <c r="AO28" s="1141"/>
      <c r="AP28" s="1141" t="s">
        <v>505</v>
      </c>
      <c r="AQ28" s="1141"/>
      <c r="AR28" s="1141"/>
      <c r="AS28" s="1141"/>
      <c r="AT28" s="1141"/>
      <c r="AU28" s="1141" t="s">
        <v>505</v>
      </c>
      <c r="AV28" s="1141"/>
      <c r="AW28" s="1141"/>
      <c r="AX28" s="1141"/>
      <c r="AY28" s="1141"/>
      <c r="AZ28" s="1142" t="s">
        <v>505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403</v>
      </c>
      <c r="C29" s="1133"/>
      <c r="D29" s="1133"/>
      <c r="E29" s="1133"/>
      <c r="F29" s="1133"/>
      <c r="G29" s="1133"/>
      <c r="H29" s="1133"/>
      <c r="I29" s="1133"/>
      <c r="J29" s="1133"/>
      <c r="K29" s="1133"/>
      <c r="L29" s="1133"/>
      <c r="M29" s="1133"/>
      <c r="N29" s="1133"/>
      <c r="O29" s="1133"/>
      <c r="P29" s="1134"/>
      <c r="Q29" s="1138">
        <v>3787</v>
      </c>
      <c r="R29" s="1139"/>
      <c r="S29" s="1139"/>
      <c r="T29" s="1139"/>
      <c r="U29" s="1139"/>
      <c r="V29" s="1139">
        <v>3733</v>
      </c>
      <c r="W29" s="1139"/>
      <c r="X29" s="1139"/>
      <c r="Y29" s="1139"/>
      <c r="Z29" s="1139"/>
      <c r="AA29" s="1139">
        <v>54</v>
      </c>
      <c r="AB29" s="1139"/>
      <c r="AC29" s="1139"/>
      <c r="AD29" s="1139"/>
      <c r="AE29" s="1140"/>
      <c r="AF29" s="1114">
        <v>54</v>
      </c>
      <c r="AG29" s="1115"/>
      <c r="AH29" s="1115"/>
      <c r="AI29" s="1115"/>
      <c r="AJ29" s="1116"/>
      <c r="AK29" s="1075">
        <v>526</v>
      </c>
      <c r="AL29" s="1066"/>
      <c r="AM29" s="1066"/>
      <c r="AN29" s="1066"/>
      <c r="AO29" s="1066"/>
      <c r="AP29" s="1066" t="s">
        <v>505</v>
      </c>
      <c r="AQ29" s="1066"/>
      <c r="AR29" s="1066"/>
      <c r="AS29" s="1066"/>
      <c r="AT29" s="1066"/>
      <c r="AU29" s="1066" t="s">
        <v>505</v>
      </c>
      <c r="AV29" s="1066"/>
      <c r="AW29" s="1066"/>
      <c r="AX29" s="1066"/>
      <c r="AY29" s="1066"/>
      <c r="AZ29" s="1137" t="s">
        <v>505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404</v>
      </c>
      <c r="C30" s="1133"/>
      <c r="D30" s="1133"/>
      <c r="E30" s="1133"/>
      <c r="F30" s="1133"/>
      <c r="G30" s="1133"/>
      <c r="H30" s="1133"/>
      <c r="I30" s="1133"/>
      <c r="J30" s="1133"/>
      <c r="K30" s="1133"/>
      <c r="L30" s="1133"/>
      <c r="M30" s="1133"/>
      <c r="N30" s="1133"/>
      <c r="O30" s="1133"/>
      <c r="P30" s="1134"/>
      <c r="Q30" s="1138">
        <v>423</v>
      </c>
      <c r="R30" s="1139"/>
      <c r="S30" s="1139"/>
      <c r="T30" s="1139"/>
      <c r="U30" s="1139"/>
      <c r="V30" s="1139">
        <v>423</v>
      </c>
      <c r="W30" s="1139"/>
      <c r="X30" s="1139"/>
      <c r="Y30" s="1139"/>
      <c r="Z30" s="1139"/>
      <c r="AA30" s="1139">
        <v>0</v>
      </c>
      <c r="AB30" s="1139"/>
      <c r="AC30" s="1139"/>
      <c r="AD30" s="1139"/>
      <c r="AE30" s="1140"/>
      <c r="AF30" s="1114">
        <v>0</v>
      </c>
      <c r="AG30" s="1115"/>
      <c r="AH30" s="1115"/>
      <c r="AI30" s="1115"/>
      <c r="AJ30" s="1116"/>
      <c r="AK30" s="1075">
        <v>104</v>
      </c>
      <c r="AL30" s="1066"/>
      <c r="AM30" s="1066"/>
      <c r="AN30" s="1066"/>
      <c r="AO30" s="1066"/>
      <c r="AP30" s="1066" t="s">
        <v>505</v>
      </c>
      <c r="AQ30" s="1066"/>
      <c r="AR30" s="1066"/>
      <c r="AS30" s="1066"/>
      <c r="AT30" s="1066"/>
      <c r="AU30" s="1066" t="s">
        <v>505</v>
      </c>
      <c r="AV30" s="1066"/>
      <c r="AW30" s="1066"/>
      <c r="AX30" s="1066"/>
      <c r="AY30" s="1066"/>
      <c r="AZ30" s="1137" t="s">
        <v>505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405</v>
      </c>
      <c r="C31" s="1133"/>
      <c r="D31" s="1133"/>
      <c r="E31" s="1133"/>
      <c r="F31" s="1133"/>
      <c r="G31" s="1133"/>
      <c r="H31" s="1133"/>
      <c r="I31" s="1133"/>
      <c r="J31" s="1133"/>
      <c r="K31" s="1133"/>
      <c r="L31" s="1133"/>
      <c r="M31" s="1133"/>
      <c r="N31" s="1133"/>
      <c r="O31" s="1133"/>
      <c r="P31" s="1134"/>
      <c r="Q31" s="1138">
        <v>24</v>
      </c>
      <c r="R31" s="1139"/>
      <c r="S31" s="1139"/>
      <c r="T31" s="1139"/>
      <c r="U31" s="1139"/>
      <c r="V31" s="1139">
        <v>93</v>
      </c>
      <c r="W31" s="1139"/>
      <c r="X31" s="1139"/>
      <c r="Y31" s="1139"/>
      <c r="Z31" s="1139"/>
      <c r="AA31" s="1139">
        <v>-69</v>
      </c>
      <c r="AB31" s="1139"/>
      <c r="AC31" s="1139"/>
      <c r="AD31" s="1139"/>
      <c r="AE31" s="1140"/>
      <c r="AF31" s="1114">
        <v>-69</v>
      </c>
      <c r="AG31" s="1115"/>
      <c r="AH31" s="1115"/>
      <c r="AI31" s="1115"/>
      <c r="AJ31" s="1116"/>
      <c r="AK31" s="1075" t="s">
        <v>505</v>
      </c>
      <c r="AL31" s="1066"/>
      <c r="AM31" s="1066"/>
      <c r="AN31" s="1066"/>
      <c r="AO31" s="1066"/>
      <c r="AP31" s="1066" t="s">
        <v>505</v>
      </c>
      <c r="AQ31" s="1066"/>
      <c r="AR31" s="1066"/>
      <c r="AS31" s="1066"/>
      <c r="AT31" s="1066"/>
      <c r="AU31" s="1066" t="s">
        <v>505</v>
      </c>
      <c r="AV31" s="1066"/>
      <c r="AW31" s="1066"/>
      <c r="AX31" s="1066"/>
      <c r="AY31" s="1066"/>
      <c r="AZ31" s="1137" t="s">
        <v>505</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406</v>
      </c>
      <c r="C32" s="1133"/>
      <c r="D32" s="1133"/>
      <c r="E32" s="1133"/>
      <c r="F32" s="1133"/>
      <c r="G32" s="1133"/>
      <c r="H32" s="1133"/>
      <c r="I32" s="1133"/>
      <c r="J32" s="1133"/>
      <c r="K32" s="1133"/>
      <c r="L32" s="1133"/>
      <c r="M32" s="1133"/>
      <c r="N32" s="1133"/>
      <c r="O32" s="1133"/>
      <c r="P32" s="1134"/>
      <c r="Q32" s="1138">
        <v>73</v>
      </c>
      <c r="R32" s="1139"/>
      <c r="S32" s="1139"/>
      <c r="T32" s="1139"/>
      <c r="U32" s="1139"/>
      <c r="V32" s="1139">
        <v>65</v>
      </c>
      <c r="W32" s="1139"/>
      <c r="X32" s="1139"/>
      <c r="Y32" s="1139"/>
      <c r="Z32" s="1139"/>
      <c r="AA32" s="1139">
        <v>8</v>
      </c>
      <c r="AB32" s="1139"/>
      <c r="AC32" s="1139"/>
      <c r="AD32" s="1139"/>
      <c r="AE32" s="1140"/>
      <c r="AF32" s="1114">
        <v>8</v>
      </c>
      <c r="AG32" s="1115"/>
      <c r="AH32" s="1115"/>
      <c r="AI32" s="1115"/>
      <c r="AJ32" s="1116"/>
      <c r="AK32" s="1075">
        <v>4</v>
      </c>
      <c r="AL32" s="1066"/>
      <c r="AM32" s="1066"/>
      <c r="AN32" s="1066"/>
      <c r="AO32" s="1066"/>
      <c r="AP32" s="1066">
        <v>611</v>
      </c>
      <c r="AQ32" s="1066"/>
      <c r="AR32" s="1066"/>
      <c r="AS32" s="1066"/>
      <c r="AT32" s="1066"/>
      <c r="AU32" s="1066">
        <v>0</v>
      </c>
      <c r="AV32" s="1066"/>
      <c r="AW32" s="1066"/>
      <c r="AX32" s="1066"/>
      <c r="AY32" s="1066"/>
      <c r="AZ32" s="1137" t="s">
        <v>505</v>
      </c>
      <c r="BA32" s="1137"/>
      <c r="BB32" s="1137"/>
      <c r="BC32" s="1137"/>
      <c r="BD32" s="1137"/>
      <c r="BE32" s="1127" t="s">
        <v>583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407</v>
      </c>
      <c r="C33" s="1133"/>
      <c r="D33" s="1133"/>
      <c r="E33" s="1133"/>
      <c r="F33" s="1133"/>
      <c r="G33" s="1133"/>
      <c r="H33" s="1133"/>
      <c r="I33" s="1133"/>
      <c r="J33" s="1133"/>
      <c r="K33" s="1133"/>
      <c r="L33" s="1133"/>
      <c r="M33" s="1133"/>
      <c r="N33" s="1133"/>
      <c r="O33" s="1133"/>
      <c r="P33" s="1134"/>
      <c r="Q33" s="1138">
        <v>2305</v>
      </c>
      <c r="R33" s="1139"/>
      <c r="S33" s="1139"/>
      <c r="T33" s="1139"/>
      <c r="U33" s="1139"/>
      <c r="V33" s="1139">
        <v>2282</v>
      </c>
      <c r="W33" s="1139"/>
      <c r="X33" s="1139"/>
      <c r="Y33" s="1139"/>
      <c r="Z33" s="1139"/>
      <c r="AA33" s="1139">
        <v>23</v>
      </c>
      <c r="AB33" s="1139"/>
      <c r="AC33" s="1139"/>
      <c r="AD33" s="1139"/>
      <c r="AE33" s="1140"/>
      <c r="AF33" s="1114" t="s">
        <v>505</v>
      </c>
      <c r="AG33" s="1115"/>
      <c r="AH33" s="1115"/>
      <c r="AI33" s="1115"/>
      <c r="AJ33" s="1116"/>
      <c r="AK33" s="1075">
        <v>551</v>
      </c>
      <c r="AL33" s="1066"/>
      <c r="AM33" s="1066"/>
      <c r="AN33" s="1066"/>
      <c r="AO33" s="1066"/>
      <c r="AP33" s="1066">
        <v>11421</v>
      </c>
      <c r="AQ33" s="1066"/>
      <c r="AR33" s="1066"/>
      <c r="AS33" s="1066"/>
      <c r="AT33" s="1066"/>
      <c r="AU33" s="1066">
        <v>7195</v>
      </c>
      <c r="AV33" s="1066"/>
      <c r="AW33" s="1066"/>
      <c r="AX33" s="1066"/>
      <c r="AY33" s="1066"/>
      <c r="AZ33" s="1137" t="s">
        <v>505</v>
      </c>
      <c r="BA33" s="1137"/>
      <c r="BB33" s="1137"/>
      <c r="BC33" s="1137"/>
      <c r="BD33" s="1137"/>
      <c r="BE33" s="1127" t="s">
        <v>583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408</v>
      </c>
      <c r="C34" s="1133"/>
      <c r="D34" s="1133"/>
      <c r="E34" s="1133"/>
      <c r="F34" s="1133"/>
      <c r="G34" s="1133"/>
      <c r="H34" s="1133"/>
      <c r="I34" s="1133"/>
      <c r="J34" s="1133"/>
      <c r="K34" s="1133"/>
      <c r="L34" s="1133"/>
      <c r="M34" s="1133"/>
      <c r="N34" s="1133"/>
      <c r="O34" s="1133"/>
      <c r="P34" s="1134"/>
      <c r="Q34" s="1138">
        <v>165</v>
      </c>
      <c r="R34" s="1139"/>
      <c r="S34" s="1139"/>
      <c r="T34" s="1139"/>
      <c r="U34" s="1139"/>
      <c r="V34" s="1139">
        <v>217</v>
      </c>
      <c r="W34" s="1139"/>
      <c r="X34" s="1139"/>
      <c r="Y34" s="1139"/>
      <c r="Z34" s="1139"/>
      <c r="AA34" s="1139">
        <v>-52</v>
      </c>
      <c r="AB34" s="1139"/>
      <c r="AC34" s="1139"/>
      <c r="AD34" s="1139"/>
      <c r="AE34" s="1140"/>
      <c r="AF34" s="1114">
        <v>16</v>
      </c>
      <c r="AG34" s="1115"/>
      <c r="AH34" s="1115"/>
      <c r="AI34" s="1115"/>
      <c r="AJ34" s="1116"/>
      <c r="AK34" s="1075" t="s">
        <v>505</v>
      </c>
      <c r="AL34" s="1066"/>
      <c r="AM34" s="1066"/>
      <c r="AN34" s="1066"/>
      <c r="AO34" s="1066"/>
      <c r="AP34" s="1066">
        <v>0</v>
      </c>
      <c r="AQ34" s="1066"/>
      <c r="AR34" s="1066"/>
      <c r="AS34" s="1066"/>
      <c r="AT34" s="1066"/>
      <c r="AU34" s="1066">
        <v>0</v>
      </c>
      <c r="AV34" s="1066"/>
      <c r="AW34" s="1066"/>
      <c r="AX34" s="1066"/>
      <c r="AY34" s="1066"/>
      <c r="AZ34" s="1137" t="s">
        <v>505</v>
      </c>
      <c r="BA34" s="1137"/>
      <c r="BB34" s="1137"/>
      <c r="BC34" s="1137"/>
      <c r="BD34" s="1137"/>
      <c r="BE34" s="1127" t="s">
        <v>583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390</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25</v>
      </c>
      <c r="AG63" s="1054"/>
      <c r="AH63" s="1054"/>
      <c r="AI63" s="1054"/>
      <c r="AJ63" s="1125"/>
      <c r="AK63" s="1126"/>
      <c r="AL63" s="1058"/>
      <c r="AM63" s="1058"/>
      <c r="AN63" s="1058"/>
      <c r="AO63" s="1058"/>
      <c r="AP63" s="1054">
        <v>12032</v>
      </c>
      <c r="AQ63" s="1054"/>
      <c r="AR63" s="1054"/>
      <c r="AS63" s="1054"/>
      <c r="AT63" s="1054"/>
      <c r="AU63" s="1054">
        <v>7195</v>
      </c>
      <c r="AV63" s="1054"/>
      <c r="AW63" s="1054"/>
      <c r="AX63" s="1054"/>
      <c r="AY63" s="1054"/>
      <c r="AZ63" s="1120"/>
      <c r="BA63" s="1120"/>
      <c r="BB63" s="1120"/>
      <c r="BC63" s="1120"/>
      <c r="BD63" s="1120"/>
      <c r="BE63" s="1055"/>
      <c r="BF63" s="1055"/>
      <c r="BG63" s="1055"/>
      <c r="BH63" s="1055"/>
      <c r="BI63" s="1056"/>
      <c r="BJ63" s="1121" t="s">
        <v>126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413</v>
      </c>
      <c r="AB66" s="1097"/>
      <c r="AC66" s="1097"/>
      <c r="AD66" s="1097"/>
      <c r="AE66" s="1098"/>
      <c r="AF66" s="1102" t="s">
        <v>397</v>
      </c>
      <c r="AG66" s="1103"/>
      <c r="AH66" s="1103"/>
      <c r="AI66" s="1103"/>
      <c r="AJ66" s="1104"/>
      <c r="AK66" s="1096" t="s">
        <v>414</v>
      </c>
      <c r="AL66" s="1091"/>
      <c r="AM66" s="1091"/>
      <c r="AN66" s="1091"/>
      <c r="AO66" s="1092"/>
      <c r="AP66" s="1096" t="s">
        <v>399</v>
      </c>
      <c r="AQ66" s="1097"/>
      <c r="AR66" s="1097"/>
      <c r="AS66" s="1097"/>
      <c r="AT66" s="1098"/>
      <c r="AU66" s="1096" t="s">
        <v>415</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584</v>
      </c>
      <c r="C68" s="1081"/>
      <c r="D68" s="1081"/>
      <c r="E68" s="1081"/>
      <c r="F68" s="1081"/>
      <c r="G68" s="1081"/>
      <c r="H68" s="1081"/>
      <c r="I68" s="1081"/>
      <c r="J68" s="1081"/>
      <c r="K68" s="1081"/>
      <c r="L68" s="1081"/>
      <c r="M68" s="1081"/>
      <c r="N68" s="1081"/>
      <c r="O68" s="1081"/>
      <c r="P68" s="1082"/>
      <c r="Q68" s="1083">
        <v>68</v>
      </c>
      <c r="R68" s="1077"/>
      <c r="S68" s="1077"/>
      <c r="T68" s="1077"/>
      <c r="U68" s="1077"/>
      <c r="V68" s="1077">
        <v>60</v>
      </c>
      <c r="W68" s="1077"/>
      <c r="X68" s="1077"/>
      <c r="Y68" s="1077"/>
      <c r="Z68" s="1077"/>
      <c r="AA68" s="1077">
        <v>8</v>
      </c>
      <c r="AB68" s="1077"/>
      <c r="AC68" s="1077"/>
      <c r="AD68" s="1077"/>
      <c r="AE68" s="1077"/>
      <c r="AF68" s="1077">
        <v>8</v>
      </c>
      <c r="AG68" s="1077"/>
      <c r="AH68" s="1077"/>
      <c r="AI68" s="1077"/>
      <c r="AJ68" s="1077"/>
      <c r="AK68" s="1077" t="s">
        <v>585</v>
      </c>
      <c r="AL68" s="1077"/>
      <c r="AM68" s="1077"/>
      <c r="AN68" s="1077"/>
      <c r="AO68" s="1077"/>
      <c r="AP68" s="1077">
        <v>21</v>
      </c>
      <c r="AQ68" s="1077"/>
      <c r="AR68" s="1077"/>
      <c r="AS68" s="1077"/>
      <c r="AT68" s="1077"/>
      <c r="AU68" s="1077">
        <v>13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586</v>
      </c>
      <c r="C69" s="1070"/>
      <c r="D69" s="1070"/>
      <c r="E69" s="1070"/>
      <c r="F69" s="1070"/>
      <c r="G69" s="1070"/>
      <c r="H69" s="1070"/>
      <c r="I69" s="1070"/>
      <c r="J69" s="1070"/>
      <c r="K69" s="1070"/>
      <c r="L69" s="1070"/>
      <c r="M69" s="1070"/>
      <c r="N69" s="1070"/>
      <c r="O69" s="1070"/>
      <c r="P69" s="1071"/>
      <c r="Q69" s="1072">
        <v>4883</v>
      </c>
      <c r="R69" s="1066"/>
      <c r="S69" s="1066"/>
      <c r="T69" s="1066"/>
      <c r="U69" s="1066"/>
      <c r="V69" s="1066">
        <v>4816</v>
      </c>
      <c r="W69" s="1066"/>
      <c r="X69" s="1066"/>
      <c r="Y69" s="1066"/>
      <c r="Z69" s="1066"/>
      <c r="AA69" s="1066">
        <v>67</v>
      </c>
      <c r="AB69" s="1066"/>
      <c r="AC69" s="1066"/>
      <c r="AD69" s="1066"/>
      <c r="AE69" s="1066"/>
      <c r="AF69" s="1066">
        <v>67</v>
      </c>
      <c r="AG69" s="1066"/>
      <c r="AH69" s="1066"/>
      <c r="AI69" s="1066"/>
      <c r="AJ69" s="1066"/>
      <c r="AK69" s="1066">
        <v>97</v>
      </c>
      <c r="AL69" s="1066"/>
      <c r="AM69" s="1066"/>
      <c r="AN69" s="1066"/>
      <c r="AO69" s="1066"/>
      <c r="AP69" s="1066">
        <v>2154</v>
      </c>
      <c r="AQ69" s="1066"/>
      <c r="AR69" s="1066"/>
      <c r="AS69" s="1066"/>
      <c r="AT69" s="1066"/>
      <c r="AU69" s="1066">
        <v>215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587</v>
      </c>
      <c r="C70" s="1070"/>
      <c r="D70" s="1070"/>
      <c r="E70" s="1070"/>
      <c r="F70" s="1070"/>
      <c r="G70" s="1070"/>
      <c r="H70" s="1070"/>
      <c r="I70" s="1070"/>
      <c r="J70" s="1070"/>
      <c r="K70" s="1070"/>
      <c r="L70" s="1070"/>
      <c r="M70" s="1070"/>
      <c r="N70" s="1070"/>
      <c r="O70" s="1070"/>
      <c r="P70" s="1071"/>
      <c r="Q70" s="1072">
        <v>206</v>
      </c>
      <c r="R70" s="1066"/>
      <c r="S70" s="1066"/>
      <c r="T70" s="1066"/>
      <c r="U70" s="1066"/>
      <c r="V70" s="1066">
        <v>204</v>
      </c>
      <c r="W70" s="1066"/>
      <c r="X70" s="1066"/>
      <c r="Y70" s="1066"/>
      <c r="Z70" s="1066"/>
      <c r="AA70" s="1066">
        <v>2</v>
      </c>
      <c r="AB70" s="1066"/>
      <c r="AC70" s="1066"/>
      <c r="AD70" s="1066"/>
      <c r="AE70" s="1066"/>
      <c r="AF70" s="1066">
        <v>2</v>
      </c>
      <c r="AG70" s="1066"/>
      <c r="AH70" s="1066"/>
      <c r="AI70" s="1066"/>
      <c r="AJ70" s="1066"/>
      <c r="AK70" s="1066">
        <v>54</v>
      </c>
      <c r="AL70" s="1066"/>
      <c r="AM70" s="1066"/>
      <c r="AN70" s="1066"/>
      <c r="AO70" s="1066"/>
      <c r="AP70" s="1066" t="s">
        <v>585</v>
      </c>
      <c r="AQ70" s="1066"/>
      <c r="AR70" s="1066"/>
      <c r="AS70" s="1066"/>
      <c r="AT70" s="1066"/>
      <c r="AU70" s="1066" t="s">
        <v>585</v>
      </c>
      <c r="AV70" s="1066"/>
      <c r="AW70" s="1066"/>
      <c r="AX70" s="1066"/>
      <c r="AY70" s="1066"/>
      <c r="AZ70" s="1067" t="s">
        <v>588</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587</v>
      </c>
      <c r="C71" s="1070"/>
      <c r="D71" s="1070"/>
      <c r="E71" s="1070"/>
      <c r="F71" s="1070"/>
      <c r="G71" s="1070"/>
      <c r="H71" s="1070"/>
      <c r="I71" s="1070"/>
      <c r="J71" s="1070"/>
      <c r="K71" s="1070"/>
      <c r="L71" s="1070"/>
      <c r="M71" s="1070"/>
      <c r="N71" s="1070"/>
      <c r="O71" s="1070"/>
      <c r="P71" s="1071"/>
      <c r="Q71" s="1072">
        <v>84925</v>
      </c>
      <c r="R71" s="1066"/>
      <c r="S71" s="1066"/>
      <c r="T71" s="1066"/>
      <c r="U71" s="1066"/>
      <c r="V71" s="1066">
        <v>81561</v>
      </c>
      <c r="W71" s="1066"/>
      <c r="X71" s="1066"/>
      <c r="Y71" s="1066"/>
      <c r="Z71" s="1066"/>
      <c r="AA71" s="1066">
        <v>3363</v>
      </c>
      <c r="AB71" s="1066"/>
      <c r="AC71" s="1066"/>
      <c r="AD71" s="1066"/>
      <c r="AE71" s="1066"/>
      <c r="AF71" s="1066">
        <v>3363</v>
      </c>
      <c r="AG71" s="1066"/>
      <c r="AH71" s="1066"/>
      <c r="AI71" s="1066"/>
      <c r="AJ71" s="1066"/>
      <c r="AK71" s="1066">
        <v>854</v>
      </c>
      <c r="AL71" s="1066"/>
      <c r="AM71" s="1066"/>
      <c r="AN71" s="1066"/>
      <c r="AO71" s="1066"/>
      <c r="AP71" s="1066" t="s">
        <v>585</v>
      </c>
      <c r="AQ71" s="1066"/>
      <c r="AR71" s="1066"/>
      <c r="AS71" s="1066"/>
      <c r="AT71" s="1066"/>
      <c r="AU71" s="1066" t="s">
        <v>585</v>
      </c>
      <c r="AV71" s="1066"/>
      <c r="AW71" s="1066"/>
      <c r="AX71" s="1066"/>
      <c r="AY71" s="1066"/>
      <c r="AZ71" s="1067" t="s">
        <v>589</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390</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3440</v>
      </c>
      <c r="AG88" s="1054"/>
      <c r="AH88" s="1054"/>
      <c r="AI88" s="1054"/>
      <c r="AJ88" s="1054"/>
      <c r="AK88" s="1058"/>
      <c r="AL88" s="1058"/>
      <c r="AM88" s="1058"/>
      <c r="AN88" s="1058"/>
      <c r="AO88" s="1058"/>
      <c r="AP88" s="1054">
        <v>2175</v>
      </c>
      <c r="AQ88" s="1054"/>
      <c r="AR88" s="1054"/>
      <c r="AS88" s="1054"/>
      <c r="AT88" s="1054"/>
      <c r="AU88" s="1054">
        <v>228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42</v>
      </c>
      <c r="CS102" s="1046"/>
      <c r="CT102" s="1046"/>
      <c r="CU102" s="1046"/>
      <c r="CV102" s="1047"/>
      <c r="CW102" s="1045" t="s">
        <v>594</v>
      </c>
      <c r="CX102" s="1046"/>
      <c r="CY102" s="1046"/>
      <c r="CZ102" s="1046"/>
      <c r="DA102" s="1047"/>
      <c r="DB102" s="1045">
        <v>3390</v>
      </c>
      <c r="DC102" s="1046"/>
      <c r="DD102" s="1046"/>
      <c r="DE102" s="1046"/>
      <c r="DF102" s="1047"/>
      <c r="DG102" s="1045" t="s">
        <v>594</v>
      </c>
      <c r="DH102" s="1046"/>
      <c r="DI102" s="1046"/>
      <c r="DJ102" s="1046"/>
      <c r="DK102" s="1047"/>
      <c r="DL102" s="1045">
        <v>18</v>
      </c>
      <c r="DM102" s="1046"/>
      <c r="DN102" s="1046"/>
      <c r="DO102" s="1046"/>
      <c r="DP102" s="1047"/>
      <c r="DQ102" s="1045">
        <v>1648</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305</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305</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305</v>
      </c>
      <c r="DR109" s="989"/>
      <c r="DS109" s="989"/>
      <c r="DT109" s="989"/>
      <c r="DU109" s="990"/>
      <c r="DV109" s="991" t="s">
        <v>427</v>
      </c>
      <c r="DW109" s="989"/>
      <c r="DX109" s="989"/>
      <c r="DY109" s="989"/>
      <c r="DZ109" s="1020"/>
    </row>
    <row r="110" spans="1:131" s="248" customFormat="1" ht="26.25" customHeight="1" x14ac:dyDescent="0.2">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1437871</v>
      </c>
      <c r="AB110" s="982"/>
      <c r="AC110" s="982"/>
      <c r="AD110" s="982"/>
      <c r="AE110" s="983"/>
      <c r="AF110" s="984">
        <v>1355760</v>
      </c>
      <c r="AG110" s="982"/>
      <c r="AH110" s="982"/>
      <c r="AI110" s="982"/>
      <c r="AJ110" s="983"/>
      <c r="AK110" s="984">
        <v>1279859</v>
      </c>
      <c r="AL110" s="982"/>
      <c r="AM110" s="982"/>
      <c r="AN110" s="982"/>
      <c r="AO110" s="983"/>
      <c r="AP110" s="985">
        <v>18.100000000000001</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12128919</v>
      </c>
      <c r="BR110" s="929"/>
      <c r="BS110" s="929"/>
      <c r="BT110" s="929"/>
      <c r="BU110" s="929"/>
      <c r="BV110" s="929">
        <v>12177323</v>
      </c>
      <c r="BW110" s="929"/>
      <c r="BX110" s="929"/>
      <c r="BY110" s="929"/>
      <c r="BZ110" s="929"/>
      <c r="CA110" s="929">
        <v>12338141</v>
      </c>
      <c r="CB110" s="929"/>
      <c r="CC110" s="929"/>
      <c r="CD110" s="929"/>
      <c r="CE110" s="929"/>
      <c r="CF110" s="953">
        <v>174.6</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126</v>
      </c>
      <c r="DM110" s="929"/>
      <c r="DN110" s="929"/>
      <c r="DO110" s="929"/>
      <c r="DP110" s="929"/>
      <c r="DQ110" s="929" t="s">
        <v>433</v>
      </c>
      <c r="DR110" s="929"/>
      <c r="DS110" s="929"/>
      <c r="DT110" s="929"/>
      <c r="DU110" s="929"/>
      <c r="DV110" s="930" t="s">
        <v>433</v>
      </c>
      <c r="DW110" s="930"/>
      <c r="DX110" s="930"/>
      <c r="DY110" s="930"/>
      <c r="DZ110" s="931"/>
    </row>
    <row r="111" spans="1:131" s="248" customFormat="1" ht="26.25" customHeight="1" x14ac:dyDescent="0.2">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433</v>
      </c>
      <c r="AG111" s="1010"/>
      <c r="AH111" s="1010"/>
      <c r="AI111" s="1010"/>
      <c r="AJ111" s="1011"/>
      <c r="AK111" s="1012" t="s">
        <v>126</v>
      </c>
      <c r="AL111" s="1010"/>
      <c r="AM111" s="1010"/>
      <c r="AN111" s="1010"/>
      <c r="AO111" s="1011"/>
      <c r="AP111" s="1013" t="s">
        <v>433</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t="s">
        <v>126</v>
      </c>
      <c r="BR111" s="901"/>
      <c r="BS111" s="901"/>
      <c r="BT111" s="901"/>
      <c r="BU111" s="901"/>
      <c r="BV111" s="901" t="s">
        <v>126</v>
      </c>
      <c r="BW111" s="901"/>
      <c r="BX111" s="901"/>
      <c r="BY111" s="901"/>
      <c r="BZ111" s="901"/>
      <c r="CA111" s="901" t="s">
        <v>126</v>
      </c>
      <c r="CB111" s="901"/>
      <c r="CC111" s="901"/>
      <c r="CD111" s="901"/>
      <c r="CE111" s="901"/>
      <c r="CF111" s="962" t="s">
        <v>126</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126</v>
      </c>
      <c r="DM111" s="901"/>
      <c r="DN111" s="901"/>
      <c r="DO111" s="901"/>
      <c r="DP111" s="901"/>
      <c r="DQ111" s="901" t="s">
        <v>433</v>
      </c>
      <c r="DR111" s="901"/>
      <c r="DS111" s="901"/>
      <c r="DT111" s="901"/>
      <c r="DU111" s="901"/>
      <c r="DV111" s="878" t="s">
        <v>126</v>
      </c>
      <c r="DW111" s="878"/>
      <c r="DX111" s="878"/>
      <c r="DY111" s="878"/>
      <c r="DZ111" s="879"/>
    </row>
    <row r="112" spans="1:131" s="248" customFormat="1" ht="26.25" customHeight="1" x14ac:dyDescent="0.2">
      <c r="A112" s="1003" t="s">
        <v>437</v>
      </c>
      <c r="B112" s="1004"/>
      <c r="C112" s="834" t="s">
        <v>438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126</v>
      </c>
      <c r="AG112" s="864"/>
      <c r="AH112" s="864"/>
      <c r="AI112" s="864"/>
      <c r="AJ112" s="865"/>
      <c r="AK112" s="866" t="s">
        <v>126</v>
      </c>
      <c r="AL112" s="864"/>
      <c r="AM112" s="864"/>
      <c r="AN112" s="864"/>
      <c r="AO112" s="865"/>
      <c r="AP112" s="911" t="s">
        <v>126</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v>7123400</v>
      </c>
      <c r="BR112" s="901"/>
      <c r="BS112" s="901"/>
      <c r="BT112" s="901"/>
      <c r="BU112" s="901"/>
      <c r="BV112" s="901">
        <v>7067623</v>
      </c>
      <c r="BW112" s="901"/>
      <c r="BX112" s="901"/>
      <c r="BY112" s="901"/>
      <c r="BZ112" s="901"/>
      <c r="CA112" s="901">
        <v>7195169</v>
      </c>
      <c r="CB112" s="901"/>
      <c r="CC112" s="901"/>
      <c r="CD112" s="901"/>
      <c r="CE112" s="901"/>
      <c r="CF112" s="962">
        <v>101.8</v>
      </c>
      <c r="CG112" s="963"/>
      <c r="CH112" s="963"/>
      <c r="CI112" s="963"/>
      <c r="CJ112" s="963"/>
      <c r="CK112" s="1018"/>
      <c r="CL112" s="905"/>
      <c r="CM112" s="908" t="s">
        <v>440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126</v>
      </c>
      <c r="DM112" s="901"/>
      <c r="DN112" s="901"/>
      <c r="DO112" s="901"/>
      <c r="DP112" s="901"/>
      <c r="DQ112" s="901" t="s">
        <v>126</v>
      </c>
      <c r="DR112" s="901"/>
      <c r="DS112" s="901"/>
      <c r="DT112" s="901"/>
      <c r="DU112" s="901"/>
      <c r="DV112" s="878" t="s">
        <v>433</v>
      </c>
      <c r="DW112" s="878"/>
      <c r="DX112" s="878"/>
      <c r="DY112" s="878"/>
      <c r="DZ112" s="879"/>
    </row>
    <row r="113" spans="1:130" s="248" customFormat="1" ht="26.25" customHeight="1" x14ac:dyDescent="0.2">
      <c r="A113" s="1005"/>
      <c r="B113" s="1006"/>
      <c r="C113" s="834" t="s">
        <v>441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561255</v>
      </c>
      <c r="AB113" s="1010"/>
      <c r="AC113" s="1010"/>
      <c r="AD113" s="1010"/>
      <c r="AE113" s="1011"/>
      <c r="AF113" s="1012">
        <v>563695</v>
      </c>
      <c r="AG113" s="1010"/>
      <c r="AH113" s="1010"/>
      <c r="AI113" s="1010"/>
      <c r="AJ113" s="1011"/>
      <c r="AK113" s="1012">
        <v>501413</v>
      </c>
      <c r="AL113" s="1010"/>
      <c r="AM113" s="1010"/>
      <c r="AN113" s="1010"/>
      <c r="AO113" s="1011"/>
      <c r="AP113" s="1013">
        <v>7.1</v>
      </c>
      <c r="AQ113" s="1014"/>
      <c r="AR113" s="1014"/>
      <c r="AS113" s="1014"/>
      <c r="AT113" s="1015"/>
      <c r="AU113" s="1023"/>
      <c r="AV113" s="1024"/>
      <c r="AW113" s="1024"/>
      <c r="AX113" s="1024"/>
      <c r="AY113" s="1024"/>
      <c r="AZ113" s="899" t="s">
        <v>442</v>
      </c>
      <c r="BA113" s="834"/>
      <c r="BB113" s="834"/>
      <c r="BC113" s="834"/>
      <c r="BD113" s="834"/>
      <c r="BE113" s="834"/>
      <c r="BF113" s="834"/>
      <c r="BG113" s="834"/>
      <c r="BH113" s="834"/>
      <c r="BI113" s="834"/>
      <c r="BJ113" s="834"/>
      <c r="BK113" s="834"/>
      <c r="BL113" s="834"/>
      <c r="BM113" s="834"/>
      <c r="BN113" s="834"/>
      <c r="BO113" s="834"/>
      <c r="BP113" s="835"/>
      <c r="BQ113" s="900">
        <v>329945</v>
      </c>
      <c r="BR113" s="901"/>
      <c r="BS113" s="901"/>
      <c r="BT113" s="901"/>
      <c r="BU113" s="901"/>
      <c r="BV113" s="901">
        <v>274811</v>
      </c>
      <c r="BW113" s="901"/>
      <c r="BX113" s="901"/>
      <c r="BY113" s="901"/>
      <c r="BZ113" s="901"/>
      <c r="CA113" s="901">
        <v>228556</v>
      </c>
      <c r="CB113" s="901"/>
      <c r="CC113" s="901"/>
      <c r="CD113" s="901"/>
      <c r="CE113" s="901"/>
      <c r="CF113" s="962">
        <v>3.2</v>
      </c>
      <c r="CG113" s="963"/>
      <c r="CH113" s="963"/>
      <c r="CI113" s="963"/>
      <c r="CJ113" s="963"/>
      <c r="CK113" s="1018"/>
      <c r="CL113" s="905"/>
      <c r="CM113" s="908" t="s">
        <v>443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433</v>
      </c>
      <c r="DH113" s="864"/>
      <c r="DI113" s="864"/>
      <c r="DJ113" s="864"/>
      <c r="DK113" s="865"/>
      <c r="DL113" s="866" t="s">
        <v>433</v>
      </c>
      <c r="DM113" s="864"/>
      <c r="DN113" s="864"/>
      <c r="DO113" s="864"/>
      <c r="DP113" s="865"/>
      <c r="DQ113" s="866" t="s">
        <v>433</v>
      </c>
      <c r="DR113" s="864"/>
      <c r="DS113" s="864"/>
      <c r="DT113" s="864"/>
      <c r="DU113" s="865"/>
      <c r="DV113" s="911" t="s">
        <v>126</v>
      </c>
      <c r="DW113" s="912"/>
      <c r="DX113" s="912"/>
      <c r="DY113" s="912"/>
      <c r="DZ113" s="913"/>
    </row>
    <row r="114" spans="1:130" s="248" customFormat="1" ht="26.25" customHeight="1" x14ac:dyDescent="0.2">
      <c r="A114" s="1005"/>
      <c r="B114" s="1006"/>
      <c r="C114" s="834" t="s">
        <v>444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83119</v>
      </c>
      <c r="AB114" s="864"/>
      <c r="AC114" s="864"/>
      <c r="AD114" s="864"/>
      <c r="AE114" s="865"/>
      <c r="AF114" s="866">
        <v>64882</v>
      </c>
      <c r="AG114" s="864"/>
      <c r="AH114" s="864"/>
      <c r="AI114" s="864"/>
      <c r="AJ114" s="865"/>
      <c r="AK114" s="866">
        <v>64180</v>
      </c>
      <c r="AL114" s="864"/>
      <c r="AM114" s="864"/>
      <c r="AN114" s="864"/>
      <c r="AO114" s="865"/>
      <c r="AP114" s="911">
        <v>0.9</v>
      </c>
      <c r="AQ114" s="912"/>
      <c r="AR114" s="912"/>
      <c r="AS114" s="912"/>
      <c r="AT114" s="913"/>
      <c r="AU114" s="1023"/>
      <c r="AV114" s="1024"/>
      <c r="AW114" s="1024"/>
      <c r="AX114" s="1024"/>
      <c r="AY114" s="1024"/>
      <c r="AZ114" s="899" t="s">
        <v>445</v>
      </c>
      <c r="BA114" s="834"/>
      <c r="BB114" s="834"/>
      <c r="BC114" s="834"/>
      <c r="BD114" s="834"/>
      <c r="BE114" s="834"/>
      <c r="BF114" s="834"/>
      <c r="BG114" s="834"/>
      <c r="BH114" s="834"/>
      <c r="BI114" s="834"/>
      <c r="BJ114" s="834"/>
      <c r="BK114" s="834"/>
      <c r="BL114" s="834"/>
      <c r="BM114" s="834"/>
      <c r="BN114" s="834"/>
      <c r="BO114" s="834"/>
      <c r="BP114" s="835"/>
      <c r="BQ114" s="900">
        <v>1639620</v>
      </c>
      <c r="BR114" s="901"/>
      <c r="BS114" s="901"/>
      <c r="BT114" s="901"/>
      <c r="BU114" s="901"/>
      <c r="BV114" s="901">
        <v>1720531</v>
      </c>
      <c r="BW114" s="901"/>
      <c r="BX114" s="901"/>
      <c r="BY114" s="901"/>
      <c r="BZ114" s="901"/>
      <c r="CA114" s="901">
        <v>1758408</v>
      </c>
      <c r="CB114" s="901"/>
      <c r="CC114" s="901"/>
      <c r="CD114" s="901"/>
      <c r="CE114" s="901"/>
      <c r="CF114" s="962">
        <v>24.9</v>
      </c>
      <c r="CG114" s="963"/>
      <c r="CH114" s="963"/>
      <c r="CI114" s="963"/>
      <c r="CJ114" s="963"/>
      <c r="CK114" s="1018"/>
      <c r="CL114" s="905"/>
      <c r="CM114" s="908" t="s">
        <v>446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433</v>
      </c>
      <c r="DH114" s="864"/>
      <c r="DI114" s="864"/>
      <c r="DJ114" s="864"/>
      <c r="DK114" s="865"/>
      <c r="DL114" s="866" t="s">
        <v>126</v>
      </c>
      <c r="DM114" s="864"/>
      <c r="DN114" s="864"/>
      <c r="DO114" s="864"/>
      <c r="DP114" s="865"/>
      <c r="DQ114" s="866" t="s">
        <v>433</v>
      </c>
      <c r="DR114" s="864"/>
      <c r="DS114" s="864"/>
      <c r="DT114" s="864"/>
      <c r="DU114" s="865"/>
      <c r="DV114" s="911" t="s">
        <v>433</v>
      </c>
      <c r="DW114" s="912"/>
      <c r="DX114" s="912"/>
      <c r="DY114" s="912"/>
      <c r="DZ114" s="913"/>
    </row>
    <row r="115" spans="1:130" s="248" customFormat="1" ht="26.25" customHeight="1" x14ac:dyDescent="0.2">
      <c r="A115" s="1005"/>
      <c r="B115" s="1006"/>
      <c r="C115" s="834" t="s">
        <v>447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2844</v>
      </c>
      <c r="AB115" s="1010"/>
      <c r="AC115" s="1010"/>
      <c r="AD115" s="1010"/>
      <c r="AE115" s="1011"/>
      <c r="AF115" s="1012" t="s">
        <v>126</v>
      </c>
      <c r="AG115" s="1010"/>
      <c r="AH115" s="1010"/>
      <c r="AI115" s="1010"/>
      <c r="AJ115" s="1011"/>
      <c r="AK115" s="1012" t="s">
        <v>126</v>
      </c>
      <c r="AL115" s="1010"/>
      <c r="AM115" s="1010"/>
      <c r="AN115" s="1010"/>
      <c r="AO115" s="1011"/>
      <c r="AP115" s="1013" t="s">
        <v>126</v>
      </c>
      <c r="AQ115" s="1014"/>
      <c r="AR115" s="1014"/>
      <c r="AS115" s="1014"/>
      <c r="AT115" s="1015"/>
      <c r="AU115" s="1023"/>
      <c r="AV115" s="1024"/>
      <c r="AW115" s="1024"/>
      <c r="AX115" s="1024"/>
      <c r="AY115" s="1024"/>
      <c r="AZ115" s="899" t="s">
        <v>448</v>
      </c>
      <c r="BA115" s="834"/>
      <c r="BB115" s="834"/>
      <c r="BC115" s="834"/>
      <c r="BD115" s="834"/>
      <c r="BE115" s="834"/>
      <c r="BF115" s="834"/>
      <c r="BG115" s="834"/>
      <c r="BH115" s="834"/>
      <c r="BI115" s="834"/>
      <c r="BJ115" s="834"/>
      <c r="BK115" s="834"/>
      <c r="BL115" s="834"/>
      <c r="BM115" s="834"/>
      <c r="BN115" s="834"/>
      <c r="BO115" s="834"/>
      <c r="BP115" s="835"/>
      <c r="BQ115" s="900">
        <v>1627603</v>
      </c>
      <c r="BR115" s="901"/>
      <c r="BS115" s="901"/>
      <c r="BT115" s="901"/>
      <c r="BU115" s="901"/>
      <c r="BV115" s="901">
        <v>1590598</v>
      </c>
      <c r="BW115" s="901"/>
      <c r="BX115" s="901"/>
      <c r="BY115" s="901"/>
      <c r="BZ115" s="901"/>
      <c r="CA115" s="901">
        <v>1648222</v>
      </c>
      <c r="CB115" s="901"/>
      <c r="CC115" s="901"/>
      <c r="CD115" s="901"/>
      <c r="CE115" s="901"/>
      <c r="CF115" s="962">
        <v>23.3</v>
      </c>
      <c r="CG115" s="963"/>
      <c r="CH115" s="963"/>
      <c r="CI115" s="963"/>
      <c r="CJ115" s="963"/>
      <c r="CK115" s="1018"/>
      <c r="CL115" s="905"/>
      <c r="CM115" s="899"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433</v>
      </c>
      <c r="DH115" s="864"/>
      <c r="DI115" s="864"/>
      <c r="DJ115" s="864"/>
      <c r="DK115" s="865"/>
      <c r="DL115" s="866" t="s">
        <v>126</v>
      </c>
      <c r="DM115" s="864"/>
      <c r="DN115" s="864"/>
      <c r="DO115" s="864"/>
      <c r="DP115" s="865"/>
      <c r="DQ115" s="866" t="s">
        <v>126</v>
      </c>
      <c r="DR115" s="864"/>
      <c r="DS115" s="864"/>
      <c r="DT115" s="864"/>
      <c r="DU115" s="865"/>
      <c r="DV115" s="911" t="s">
        <v>433</v>
      </c>
      <c r="DW115" s="912"/>
      <c r="DX115" s="912"/>
      <c r="DY115" s="912"/>
      <c r="DZ115" s="913"/>
    </row>
    <row r="116" spans="1:130" s="248" customFormat="1" ht="26.25" customHeight="1" x14ac:dyDescent="0.2">
      <c r="A116" s="1007"/>
      <c r="B116" s="1008"/>
      <c r="C116" s="967" t="s">
        <v>450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156</v>
      </c>
      <c r="AB116" s="864"/>
      <c r="AC116" s="864"/>
      <c r="AD116" s="864"/>
      <c r="AE116" s="865"/>
      <c r="AF116" s="866">
        <v>310</v>
      </c>
      <c r="AG116" s="864"/>
      <c r="AH116" s="864"/>
      <c r="AI116" s="864"/>
      <c r="AJ116" s="865"/>
      <c r="AK116" s="866">
        <v>758</v>
      </c>
      <c r="AL116" s="864"/>
      <c r="AM116" s="864"/>
      <c r="AN116" s="864"/>
      <c r="AO116" s="865"/>
      <c r="AP116" s="911">
        <v>0</v>
      </c>
      <c r="AQ116" s="912"/>
      <c r="AR116" s="912"/>
      <c r="AS116" s="912"/>
      <c r="AT116" s="913"/>
      <c r="AU116" s="1023"/>
      <c r="AV116" s="1024"/>
      <c r="AW116" s="1024"/>
      <c r="AX116" s="1024"/>
      <c r="AY116" s="1024"/>
      <c r="AZ116" s="950" t="s">
        <v>451</v>
      </c>
      <c r="BA116" s="951"/>
      <c r="BB116" s="951"/>
      <c r="BC116" s="951"/>
      <c r="BD116" s="951"/>
      <c r="BE116" s="951"/>
      <c r="BF116" s="951"/>
      <c r="BG116" s="951"/>
      <c r="BH116" s="951"/>
      <c r="BI116" s="951"/>
      <c r="BJ116" s="951"/>
      <c r="BK116" s="951"/>
      <c r="BL116" s="951"/>
      <c r="BM116" s="951"/>
      <c r="BN116" s="951"/>
      <c r="BO116" s="951"/>
      <c r="BP116" s="952"/>
      <c r="BQ116" s="900" t="s">
        <v>126</v>
      </c>
      <c r="BR116" s="901"/>
      <c r="BS116" s="901"/>
      <c r="BT116" s="901"/>
      <c r="BU116" s="901"/>
      <c r="BV116" s="901" t="s">
        <v>452</v>
      </c>
      <c r="BW116" s="901"/>
      <c r="BX116" s="901"/>
      <c r="BY116" s="901"/>
      <c r="BZ116" s="901"/>
      <c r="CA116" s="901" t="s">
        <v>126</v>
      </c>
      <c r="CB116" s="901"/>
      <c r="CC116" s="901"/>
      <c r="CD116" s="901"/>
      <c r="CE116" s="901"/>
      <c r="CF116" s="962" t="s">
        <v>433</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433</v>
      </c>
      <c r="DH116" s="864"/>
      <c r="DI116" s="864"/>
      <c r="DJ116" s="864"/>
      <c r="DK116" s="865"/>
      <c r="DL116" s="866" t="s">
        <v>126</v>
      </c>
      <c r="DM116" s="864"/>
      <c r="DN116" s="864"/>
      <c r="DO116" s="864"/>
      <c r="DP116" s="865"/>
      <c r="DQ116" s="866" t="s">
        <v>126</v>
      </c>
      <c r="DR116" s="864"/>
      <c r="DS116" s="864"/>
      <c r="DT116" s="864"/>
      <c r="DU116" s="865"/>
      <c r="DV116" s="911" t="s">
        <v>126</v>
      </c>
      <c r="DW116" s="912"/>
      <c r="DX116" s="912"/>
      <c r="DY116" s="912"/>
      <c r="DZ116" s="913"/>
    </row>
    <row r="117" spans="1:130" s="248" customFormat="1" ht="26.25" customHeight="1" x14ac:dyDescent="0.2">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2085245</v>
      </c>
      <c r="AB117" s="996"/>
      <c r="AC117" s="996"/>
      <c r="AD117" s="996"/>
      <c r="AE117" s="997"/>
      <c r="AF117" s="998">
        <v>1984647</v>
      </c>
      <c r="AG117" s="996"/>
      <c r="AH117" s="996"/>
      <c r="AI117" s="996"/>
      <c r="AJ117" s="997"/>
      <c r="AK117" s="998">
        <v>1846210</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452</v>
      </c>
      <c r="DM117" s="864"/>
      <c r="DN117" s="864"/>
      <c r="DO117" s="864"/>
      <c r="DP117" s="865"/>
      <c r="DQ117" s="866" t="s">
        <v>126</v>
      </c>
      <c r="DR117" s="864"/>
      <c r="DS117" s="864"/>
      <c r="DT117" s="864"/>
      <c r="DU117" s="865"/>
      <c r="DV117" s="911" t="s">
        <v>126</v>
      </c>
      <c r="DW117" s="912"/>
      <c r="DX117" s="912"/>
      <c r="DY117" s="912"/>
      <c r="DZ117" s="913"/>
    </row>
    <row r="118" spans="1:130" s="248" customFormat="1" ht="26.25" customHeight="1" x14ac:dyDescent="0.2">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305</v>
      </c>
      <c r="AL118" s="989"/>
      <c r="AM118" s="989"/>
      <c r="AN118" s="989"/>
      <c r="AO118" s="990"/>
      <c r="AP118" s="992" t="s">
        <v>427</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x14ac:dyDescent="0.2">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459</v>
      </c>
      <c r="BP119" s="965"/>
      <c r="BQ119" s="969">
        <v>22849487</v>
      </c>
      <c r="BR119" s="932"/>
      <c r="BS119" s="932"/>
      <c r="BT119" s="932"/>
      <c r="BU119" s="932"/>
      <c r="BV119" s="932">
        <v>22830886</v>
      </c>
      <c r="BW119" s="932"/>
      <c r="BX119" s="932"/>
      <c r="BY119" s="932"/>
      <c r="BZ119" s="932"/>
      <c r="CA119" s="932">
        <v>23168496</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433</v>
      </c>
      <c r="DH119" s="847"/>
      <c r="DI119" s="847"/>
      <c r="DJ119" s="847"/>
      <c r="DK119" s="848"/>
      <c r="DL119" s="849" t="s">
        <v>126</v>
      </c>
      <c r="DM119" s="847"/>
      <c r="DN119" s="847"/>
      <c r="DO119" s="847"/>
      <c r="DP119" s="848"/>
      <c r="DQ119" s="849" t="s">
        <v>126</v>
      </c>
      <c r="DR119" s="847"/>
      <c r="DS119" s="847"/>
      <c r="DT119" s="847"/>
      <c r="DU119" s="848"/>
      <c r="DV119" s="935" t="s">
        <v>126</v>
      </c>
      <c r="DW119" s="936"/>
      <c r="DX119" s="936"/>
      <c r="DY119" s="936"/>
      <c r="DZ119" s="937"/>
    </row>
    <row r="120" spans="1:130" s="248" customFormat="1" ht="26.25" customHeight="1" x14ac:dyDescent="0.2">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126</v>
      </c>
      <c r="AB120" s="864"/>
      <c r="AC120" s="864"/>
      <c r="AD120" s="864"/>
      <c r="AE120" s="865"/>
      <c r="AF120" s="866" t="s">
        <v>433</v>
      </c>
      <c r="AG120" s="864"/>
      <c r="AH120" s="864"/>
      <c r="AI120" s="864"/>
      <c r="AJ120" s="865"/>
      <c r="AK120" s="866" t="s">
        <v>126</v>
      </c>
      <c r="AL120" s="864"/>
      <c r="AM120" s="864"/>
      <c r="AN120" s="864"/>
      <c r="AO120" s="865"/>
      <c r="AP120" s="911" t="s">
        <v>126</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998955</v>
      </c>
      <c r="BR120" s="929"/>
      <c r="BS120" s="929"/>
      <c r="BT120" s="929"/>
      <c r="BU120" s="929"/>
      <c r="BV120" s="929">
        <v>1188697</v>
      </c>
      <c r="BW120" s="929"/>
      <c r="BX120" s="929"/>
      <c r="BY120" s="929"/>
      <c r="BZ120" s="929"/>
      <c r="CA120" s="929">
        <v>1246380</v>
      </c>
      <c r="CB120" s="929"/>
      <c r="CC120" s="929"/>
      <c r="CD120" s="929"/>
      <c r="CE120" s="929"/>
      <c r="CF120" s="953">
        <v>17.600000000000001</v>
      </c>
      <c r="CG120" s="954"/>
      <c r="CH120" s="954"/>
      <c r="CI120" s="954"/>
      <c r="CJ120" s="954"/>
      <c r="CK120" s="955" t="s">
        <v>463</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v>7123400</v>
      </c>
      <c r="DH120" s="929"/>
      <c r="DI120" s="929"/>
      <c r="DJ120" s="929"/>
      <c r="DK120" s="929"/>
      <c r="DL120" s="929">
        <v>7067623</v>
      </c>
      <c r="DM120" s="929"/>
      <c r="DN120" s="929"/>
      <c r="DO120" s="929"/>
      <c r="DP120" s="929"/>
      <c r="DQ120" s="929">
        <v>7195169</v>
      </c>
      <c r="DR120" s="929"/>
      <c r="DS120" s="929"/>
      <c r="DT120" s="929"/>
      <c r="DU120" s="929"/>
      <c r="DV120" s="930">
        <v>101.8</v>
      </c>
      <c r="DW120" s="930"/>
      <c r="DX120" s="930"/>
      <c r="DY120" s="930"/>
      <c r="DZ120" s="931"/>
    </row>
    <row r="121" spans="1:130" s="248" customFormat="1" ht="26.25" customHeight="1" x14ac:dyDescent="0.2">
      <c r="A121" s="904"/>
      <c r="B121" s="905"/>
      <c r="C121" s="950" t="s">
        <v>464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465</v>
      </c>
      <c r="BA121" s="834"/>
      <c r="BB121" s="834"/>
      <c r="BC121" s="834"/>
      <c r="BD121" s="834"/>
      <c r="BE121" s="834"/>
      <c r="BF121" s="834"/>
      <c r="BG121" s="834"/>
      <c r="BH121" s="834"/>
      <c r="BI121" s="834"/>
      <c r="BJ121" s="834"/>
      <c r="BK121" s="834"/>
      <c r="BL121" s="834"/>
      <c r="BM121" s="834"/>
      <c r="BN121" s="834"/>
      <c r="BO121" s="834"/>
      <c r="BP121" s="835"/>
      <c r="BQ121" s="900">
        <v>378314</v>
      </c>
      <c r="BR121" s="901"/>
      <c r="BS121" s="901"/>
      <c r="BT121" s="901"/>
      <c r="BU121" s="901"/>
      <c r="BV121" s="901">
        <v>307387</v>
      </c>
      <c r="BW121" s="901"/>
      <c r="BX121" s="901"/>
      <c r="BY121" s="901"/>
      <c r="BZ121" s="901"/>
      <c r="CA121" s="901">
        <v>238986</v>
      </c>
      <c r="CB121" s="901"/>
      <c r="CC121" s="901"/>
      <c r="CD121" s="901"/>
      <c r="CE121" s="901"/>
      <c r="CF121" s="962">
        <v>3.4</v>
      </c>
      <c r="CG121" s="963"/>
      <c r="CH121" s="963"/>
      <c r="CI121" s="963"/>
      <c r="CJ121" s="963"/>
      <c r="CK121" s="956"/>
      <c r="CL121" s="942"/>
      <c r="CM121" s="942"/>
      <c r="CN121" s="942"/>
      <c r="CO121" s="943"/>
      <c r="CP121" s="922" t="s">
        <v>403</v>
      </c>
      <c r="CQ121" s="923"/>
      <c r="CR121" s="923"/>
      <c r="CS121" s="923"/>
      <c r="CT121" s="923"/>
      <c r="CU121" s="923"/>
      <c r="CV121" s="923"/>
      <c r="CW121" s="923"/>
      <c r="CX121" s="923"/>
      <c r="CY121" s="923"/>
      <c r="CZ121" s="923"/>
      <c r="DA121" s="923"/>
      <c r="DB121" s="923"/>
      <c r="DC121" s="923"/>
      <c r="DD121" s="923"/>
      <c r="DE121" s="923"/>
      <c r="DF121" s="924"/>
      <c r="DG121" s="900" t="s">
        <v>126</v>
      </c>
      <c r="DH121" s="901"/>
      <c r="DI121" s="901"/>
      <c r="DJ121" s="901"/>
      <c r="DK121" s="901"/>
      <c r="DL121" s="901" t="s">
        <v>126</v>
      </c>
      <c r="DM121" s="901"/>
      <c r="DN121" s="901"/>
      <c r="DO121" s="901"/>
      <c r="DP121" s="901"/>
      <c r="DQ121" s="901" t="s">
        <v>126</v>
      </c>
      <c r="DR121" s="901"/>
      <c r="DS121" s="901"/>
      <c r="DT121" s="901"/>
      <c r="DU121" s="901"/>
      <c r="DV121" s="878" t="s">
        <v>126</v>
      </c>
      <c r="DW121" s="878"/>
      <c r="DX121" s="878"/>
      <c r="DY121" s="878"/>
      <c r="DZ121" s="879"/>
    </row>
    <row r="122" spans="1:130" s="248" customFormat="1" ht="26.25" customHeight="1" x14ac:dyDescent="0.2">
      <c r="A122" s="904"/>
      <c r="B122" s="905"/>
      <c r="C122" s="908" t="s">
        <v>446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466</v>
      </c>
      <c r="BA122" s="967"/>
      <c r="BB122" s="967"/>
      <c r="BC122" s="967"/>
      <c r="BD122" s="967"/>
      <c r="BE122" s="967"/>
      <c r="BF122" s="967"/>
      <c r="BG122" s="967"/>
      <c r="BH122" s="967"/>
      <c r="BI122" s="967"/>
      <c r="BJ122" s="967"/>
      <c r="BK122" s="967"/>
      <c r="BL122" s="967"/>
      <c r="BM122" s="967"/>
      <c r="BN122" s="967"/>
      <c r="BO122" s="967"/>
      <c r="BP122" s="968"/>
      <c r="BQ122" s="969">
        <v>12917052</v>
      </c>
      <c r="BR122" s="932"/>
      <c r="BS122" s="932"/>
      <c r="BT122" s="932"/>
      <c r="BU122" s="932"/>
      <c r="BV122" s="932">
        <v>12700626</v>
      </c>
      <c r="BW122" s="932"/>
      <c r="BX122" s="932"/>
      <c r="BY122" s="932"/>
      <c r="BZ122" s="932"/>
      <c r="CA122" s="932">
        <v>12965332</v>
      </c>
      <c r="CB122" s="932"/>
      <c r="CC122" s="932"/>
      <c r="CD122" s="932"/>
      <c r="CE122" s="932"/>
      <c r="CF122" s="933">
        <v>183.5</v>
      </c>
      <c r="CG122" s="934"/>
      <c r="CH122" s="934"/>
      <c r="CI122" s="934"/>
      <c r="CJ122" s="934"/>
      <c r="CK122" s="956"/>
      <c r="CL122" s="942"/>
      <c r="CM122" s="942"/>
      <c r="CN122" s="942"/>
      <c r="CO122" s="943"/>
      <c r="CP122" s="922" t="s">
        <v>467</v>
      </c>
      <c r="CQ122" s="923"/>
      <c r="CR122" s="923"/>
      <c r="CS122" s="923"/>
      <c r="CT122" s="923"/>
      <c r="CU122" s="923"/>
      <c r="CV122" s="923"/>
      <c r="CW122" s="923"/>
      <c r="CX122" s="923"/>
      <c r="CY122" s="923"/>
      <c r="CZ122" s="923"/>
      <c r="DA122" s="923"/>
      <c r="DB122" s="923"/>
      <c r="DC122" s="923"/>
      <c r="DD122" s="923"/>
      <c r="DE122" s="923"/>
      <c r="DF122" s="924"/>
      <c r="DG122" s="900" t="s">
        <v>452</v>
      </c>
      <c r="DH122" s="901"/>
      <c r="DI122" s="901"/>
      <c r="DJ122" s="901"/>
      <c r="DK122" s="901"/>
      <c r="DL122" s="901" t="s">
        <v>452</v>
      </c>
      <c r="DM122" s="901"/>
      <c r="DN122" s="901"/>
      <c r="DO122" s="901"/>
      <c r="DP122" s="901"/>
      <c r="DQ122" s="901" t="s">
        <v>433</v>
      </c>
      <c r="DR122" s="901"/>
      <c r="DS122" s="901"/>
      <c r="DT122" s="901"/>
      <c r="DU122" s="901"/>
      <c r="DV122" s="878" t="s">
        <v>126</v>
      </c>
      <c r="DW122" s="878"/>
      <c r="DX122" s="878"/>
      <c r="DY122" s="878"/>
      <c r="DZ122" s="879"/>
    </row>
    <row r="123" spans="1:130" s="248" customFormat="1" ht="26.25" customHeight="1" x14ac:dyDescent="0.2">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452</v>
      </c>
      <c r="AB123" s="864"/>
      <c r="AC123" s="864"/>
      <c r="AD123" s="864"/>
      <c r="AE123" s="865"/>
      <c r="AF123" s="866" t="s">
        <v>433</v>
      </c>
      <c r="AG123" s="864"/>
      <c r="AH123" s="864"/>
      <c r="AI123" s="864"/>
      <c r="AJ123" s="865"/>
      <c r="AK123" s="866" t="s">
        <v>452</v>
      </c>
      <c r="AL123" s="864"/>
      <c r="AM123" s="864"/>
      <c r="AN123" s="864"/>
      <c r="AO123" s="865"/>
      <c r="AP123" s="911" t="s">
        <v>452</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468</v>
      </c>
      <c r="BP123" s="965"/>
      <c r="BQ123" s="919">
        <v>14294321</v>
      </c>
      <c r="BR123" s="920"/>
      <c r="BS123" s="920"/>
      <c r="BT123" s="920"/>
      <c r="BU123" s="920"/>
      <c r="BV123" s="920">
        <v>14196710</v>
      </c>
      <c r="BW123" s="920"/>
      <c r="BX123" s="920"/>
      <c r="BY123" s="920"/>
      <c r="BZ123" s="920"/>
      <c r="CA123" s="920">
        <v>14450698</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126</v>
      </c>
      <c r="DR123" s="864"/>
      <c r="DS123" s="864"/>
      <c r="DT123" s="864"/>
      <c r="DU123" s="865"/>
      <c r="DV123" s="911" t="s">
        <v>126</v>
      </c>
      <c r="DW123" s="912"/>
      <c r="DX123" s="912"/>
      <c r="DY123" s="912"/>
      <c r="DZ123" s="913"/>
    </row>
    <row r="124" spans="1:130" s="248" customFormat="1" ht="26.25" customHeight="1" thickBot="1" x14ac:dyDescent="0.25">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125.2</v>
      </c>
      <c r="BR124" s="918"/>
      <c r="BS124" s="918"/>
      <c r="BT124" s="918"/>
      <c r="BU124" s="918"/>
      <c r="BV124" s="918">
        <v>126.6</v>
      </c>
      <c r="BW124" s="918"/>
      <c r="BX124" s="918"/>
      <c r="BY124" s="918"/>
      <c r="BZ124" s="918"/>
      <c r="CA124" s="918">
        <v>123.3</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126</v>
      </c>
      <c r="DH124" s="847"/>
      <c r="DI124" s="847"/>
      <c r="DJ124" s="847"/>
      <c r="DK124" s="848"/>
      <c r="DL124" s="849" t="s">
        <v>126</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x14ac:dyDescent="0.2">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x14ac:dyDescent="0.25">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2844</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v>1627603</v>
      </c>
      <c r="DH126" s="901"/>
      <c r="DI126" s="901"/>
      <c r="DJ126" s="901"/>
      <c r="DK126" s="901"/>
      <c r="DL126" s="901">
        <v>1590598</v>
      </c>
      <c r="DM126" s="901"/>
      <c r="DN126" s="901"/>
      <c r="DO126" s="901"/>
      <c r="DP126" s="901"/>
      <c r="DQ126" s="901">
        <v>1648222</v>
      </c>
      <c r="DR126" s="901"/>
      <c r="DS126" s="901"/>
      <c r="DT126" s="901"/>
      <c r="DU126" s="901"/>
      <c r="DV126" s="878">
        <v>23.3</v>
      </c>
      <c r="DW126" s="878"/>
      <c r="DX126" s="878"/>
      <c r="DY126" s="878"/>
      <c r="DZ126" s="879"/>
    </row>
    <row r="127" spans="1:130" s="248" customFormat="1" ht="26.25" customHeight="1" x14ac:dyDescent="0.2">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126</v>
      </c>
      <c r="AL127" s="864"/>
      <c r="AM127" s="864"/>
      <c r="AN127" s="864"/>
      <c r="AO127" s="865"/>
      <c r="AP127" s="911" t="s">
        <v>126</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x14ac:dyDescent="0.25">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92316</v>
      </c>
      <c r="AB128" s="885"/>
      <c r="AC128" s="885"/>
      <c r="AD128" s="885"/>
      <c r="AE128" s="886"/>
      <c r="AF128" s="887">
        <v>89972</v>
      </c>
      <c r="AG128" s="885"/>
      <c r="AH128" s="885"/>
      <c r="AI128" s="885"/>
      <c r="AJ128" s="886"/>
      <c r="AK128" s="887">
        <v>79880</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126</v>
      </c>
      <c r="BG128" s="871"/>
      <c r="BH128" s="871"/>
      <c r="BI128" s="871"/>
      <c r="BJ128" s="871"/>
      <c r="BK128" s="871"/>
      <c r="BL128" s="894"/>
      <c r="BM128" s="870">
        <v>13.73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126</v>
      </c>
      <c r="DM128" s="875"/>
      <c r="DN128" s="875"/>
      <c r="DO128" s="875"/>
      <c r="DP128" s="875"/>
      <c r="DQ128" s="875" t="s">
        <v>126</v>
      </c>
      <c r="DR128" s="875"/>
      <c r="DS128" s="875"/>
      <c r="DT128" s="875"/>
      <c r="DU128" s="875"/>
      <c r="DV128" s="876" t="s">
        <v>126</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7937964</v>
      </c>
      <c r="AB129" s="864"/>
      <c r="AC129" s="864"/>
      <c r="AD129" s="864"/>
      <c r="AE129" s="865"/>
      <c r="AF129" s="866">
        <v>7882481</v>
      </c>
      <c r="AG129" s="864"/>
      <c r="AH129" s="864"/>
      <c r="AI129" s="864"/>
      <c r="AJ129" s="865"/>
      <c r="AK129" s="866">
        <v>8087235</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126</v>
      </c>
      <c r="BG129" s="854"/>
      <c r="BH129" s="854"/>
      <c r="BI129" s="854"/>
      <c r="BJ129" s="854"/>
      <c r="BK129" s="854"/>
      <c r="BL129" s="855"/>
      <c r="BM129" s="853">
        <v>18.73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1110199</v>
      </c>
      <c r="AB130" s="864"/>
      <c r="AC130" s="864"/>
      <c r="AD130" s="864"/>
      <c r="AE130" s="865"/>
      <c r="AF130" s="866">
        <v>1065275</v>
      </c>
      <c r="AG130" s="864"/>
      <c r="AH130" s="864"/>
      <c r="AI130" s="864"/>
      <c r="AJ130" s="865"/>
      <c r="AK130" s="866">
        <v>1021920</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11.8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6827765</v>
      </c>
      <c r="AB131" s="847"/>
      <c r="AC131" s="847"/>
      <c r="AD131" s="847"/>
      <c r="AE131" s="848"/>
      <c r="AF131" s="849">
        <v>6817206</v>
      </c>
      <c r="AG131" s="847"/>
      <c r="AH131" s="847"/>
      <c r="AI131" s="847"/>
      <c r="AJ131" s="848"/>
      <c r="AK131" s="849">
        <v>7065315</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v>123.3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12.928535180000001</v>
      </c>
      <c r="AB132" s="827"/>
      <c r="AC132" s="827"/>
      <c r="AD132" s="827"/>
      <c r="AE132" s="828"/>
      <c r="AF132" s="829">
        <v>12.166274570000001</v>
      </c>
      <c r="AG132" s="827"/>
      <c r="AH132" s="827"/>
      <c r="AI132" s="827"/>
      <c r="AJ132" s="828"/>
      <c r="AK132" s="829">
        <v>10.53611905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13.4</v>
      </c>
      <c r="AB133" s="806"/>
      <c r="AC133" s="806"/>
      <c r="AD133" s="806"/>
      <c r="AE133" s="807"/>
      <c r="AF133" s="805">
        <v>12.9</v>
      </c>
      <c r="AG133" s="806"/>
      <c r="AH133" s="806"/>
      <c r="AI133" s="806"/>
      <c r="AJ133" s="807"/>
      <c r="AK133" s="805">
        <v>11.8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32Z3MQEAwfspBiISfD259rMqDVyf3Lx0A1lLyvDnAZT/PZ/t+faisdOozj2UzQWDE2bd6WsLc6f4EZuBuD/PQ==" saltValue="yD1YhmtQi3jLx2JdTUR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4"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zCXbWzdkEKVujGVa1oYxENMYms1nvh5xaKDYqBmu9oEpfmcliX60N0jAeC24d8+xYcnEb9k2we/FfWQzbGvqBw==" saltValue="UfrZw2/Roz55ZDACx+aLB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53+kPqpEC8gObTbGT0BJn3I5zoWaBfPYKED9Qer8LTcgh+pOPPSJK7QD02rWrXSR1o/CIDMCch/vBM7cYUL8eA==" saltValue="54jwYSYBEIqdUJnITbLQ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2343552</v>
      </c>
      <c r="AP9" s="314">
        <v>69614</v>
      </c>
      <c r="AQ9" s="315">
        <v>93452</v>
      </c>
      <c r="AR9" s="316">
        <v>-25.5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303177</v>
      </c>
      <c r="AP10" s="317">
        <v>9006</v>
      </c>
      <c r="AQ10" s="318">
        <v>10961</v>
      </c>
      <c r="AR10" s="319">
        <v>-17.8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t="s">
        <v>505</v>
      </c>
      <c r="AP11" s="317" t="s">
        <v>505</v>
      </c>
      <c r="AQ11" s="318">
        <v>1243</v>
      </c>
      <c r="AR11" s="319" t="s">
        <v>505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505</v>
      </c>
      <c r="AP12" s="317" t="s">
        <v>505</v>
      </c>
      <c r="AQ12" s="318">
        <v>0</v>
      </c>
      <c r="AR12" s="319" t="s">
        <v>505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v>82094</v>
      </c>
      <c r="AP13" s="317">
        <v>2439</v>
      </c>
      <c r="AQ13" s="318">
        <v>3934</v>
      </c>
      <c r="AR13" s="319">
        <v>-38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v>81653</v>
      </c>
      <c r="AP14" s="317">
        <v>2425</v>
      </c>
      <c r="AQ14" s="318">
        <v>2305</v>
      </c>
      <c r="AR14" s="319">
        <v>5.2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-110829</v>
      </c>
      <c r="AP15" s="317">
        <v>-3292</v>
      </c>
      <c r="AQ15" s="318">
        <v>-6772</v>
      </c>
      <c r="AR15" s="319">
        <v>-51.4</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2699647</v>
      </c>
      <c r="AP16" s="317">
        <v>80192</v>
      </c>
      <c r="AQ16" s="318">
        <v>105123</v>
      </c>
      <c r="AR16" s="319">
        <v>-23.7</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6.62</v>
      </c>
      <c r="AP21" s="331">
        <v>9.61</v>
      </c>
      <c r="AQ21" s="332">
        <v>-2.99</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96.1</v>
      </c>
      <c r="AP22" s="336">
        <v>97.3</v>
      </c>
      <c r="AQ22" s="337">
        <v>-1.2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1279859</v>
      </c>
      <c r="AP32" s="345">
        <v>38017</v>
      </c>
      <c r="AQ32" s="346">
        <v>59783</v>
      </c>
      <c r="AR32" s="347">
        <v>-36.4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505</v>
      </c>
      <c r="AP33" s="345" t="s">
        <v>505</v>
      </c>
      <c r="AQ33" s="346" t="s">
        <v>505</v>
      </c>
      <c r="AR33" s="347" t="s">
        <v>505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505</v>
      </c>
      <c r="AP34" s="345" t="s">
        <v>505</v>
      </c>
      <c r="AQ34" s="346">
        <v>3</v>
      </c>
      <c r="AR34" s="347" t="s">
        <v>505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501413</v>
      </c>
      <c r="AP35" s="345">
        <v>14894</v>
      </c>
      <c r="AQ35" s="346">
        <v>17197</v>
      </c>
      <c r="AR35" s="347">
        <v>-13.4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v>64180</v>
      </c>
      <c r="AP36" s="345">
        <v>1906</v>
      </c>
      <c r="AQ36" s="346">
        <v>2470</v>
      </c>
      <c r="AR36" s="347">
        <v>-22.8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t="s">
        <v>505</v>
      </c>
      <c r="AP37" s="345" t="s">
        <v>505</v>
      </c>
      <c r="AQ37" s="346">
        <v>386</v>
      </c>
      <c r="AR37" s="347" t="s">
        <v>505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v>758</v>
      </c>
      <c r="AP38" s="348">
        <v>23</v>
      </c>
      <c r="AQ38" s="349">
        <v>2</v>
      </c>
      <c r="AR38" s="337">
        <v>1050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v>-79880</v>
      </c>
      <c r="AP39" s="345">
        <v>-2373</v>
      </c>
      <c r="AQ39" s="346">
        <v>-5644</v>
      </c>
      <c r="AR39" s="347">
        <v>-58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-1021920</v>
      </c>
      <c r="AP40" s="345">
        <v>-30356</v>
      </c>
      <c r="AQ40" s="346">
        <v>-52018</v>
      </c>
      <c r="AR40" s="347">
        <v>-41.6</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744410</v>
      </c>
      <c r="AP41" s="345">
        <v>22112</v>
      </c>
      <c r="AQ41" s="346">
        <v>22179</v>
      </c>
      <c r="AR41" s="347">
        <v>-0.3</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1642687</v>
      </c>
      <c r="AN51" s="367">
        <v>47186</v>
      </c>
      <c r="AO51" s="368">
        <v>3</v>
      </c>
      <c r="AP51" s="369">
        <v>66954</v>
      </c>
      <c r="AQ51" s="370">
        <v>5.0999999999999996</v>
      </c>
      <c r="AR51" s="371">
        <v>-2.1</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672508</v>
      </c>
      <c r="AN52" s="375">
        <v>19318</v>
      </c>
      <c r="AO52" s="376">
        <v>-24.2</v>
      </c>
      <c r="AP52" s="377">
        <v>37305</v>
      </c>
      <c r="AQ52" s="378">
        <v>7.9</v>
      </c>
      <c r="AR52" s="379">
        <v>-32.1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1979331</v>
      </c>
      <c r="AN53" s="367">
        <v>57375</v>
      </c>
      <c r="AO53" s="368">
        <v>21.6</v>
      </c>
      <c r="AP53" s="369">
        <v>72656</v>
      </c>
      <c r="AQ53" s="370">
        <v>8.5</v>
      </c>
      <c r="AR53" s="371">
        <v>13.1</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763503</v>
      </c>
      <c r="AN54" s="375">
        <v>22132</v>
      </c>
      <c r="AO54" s="376">
        <v>14.6</v>
      </c>
      <c r="AP54" s="377">
        <v>36448</v>
      </c>
      <c r="AQ54" s="378">
        <v>-2.2999999999999998</v>
      </c>
      <c r="AR54" s="379">
        <v>16.899999999999999</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1623660</v>
      </c>
      <c r="AN55" s="367">
        <v>47474</v>
      </c>
      <c r="AO55" s="368">
        <v>-17.3</v>
      </c>
      <c r="AP55" s="369">
        <v>65080</v>
      </c>
      <c r="AQ55" s="370">
        <v>-10.4</v>
      </c>
      <c r="AR55" s="371">
        <v>-6.9</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1038121</v>
      </c>
      <c r="AN56" s="375">
        <v>30354</v>
      </c>
      <c r="AO56" s="376">
        <v>37.1</v>
      </c>
      <c r="AP56" s="377">
        <v>38201</v>
      </c>
      <c r="AQ56" s="378">
        <v>4.8</v>
      </c>
      <c r="AR56" s="379">
        <v>32.299999999999997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2228097</v>
      </c>
      <c r="AN57" s="367">
        <v>65615</v>
      </c>
      <c r="AO57" s="368">
        <v>38.200000000000003</v>
      </c>
      <c r="AP57" s="369">
        <v>79288</v>
      </c>
      <c r="AQ57" s="370">
        <v>21.8</v>
      </c>
      <c r="AR57" s="371">
        <v>16.399999999999999</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726252</v>
      </c>
      <c r="AN58" s="375">
        <v>21387</v>
      </c>
      <c r="AO58" s="376">
        <v>-29.5</v>
      </c>
      <c r="AP58" s="377">
        <v>41870</v>
      </c>
      <c r="AQ58" s="378">
        <v>9.6</v>
      </c>
      <c r="AR58" s="379">
        <v>-39.1</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2017190</v>
      </c>
      <c r="AN59" s="367">
        <v>59920</v>
      </c>
      <c r="AO59" s="368">
        <v>-8.6999999999999993</v>
      </c>
      <c r="AP59" s="369">
        <v>84962</v>
      </c>
      <c r="AQ59" s="370">
        <v>7.2</v>
      </c>
      <c r="AR59" s="371">
        <v>-15.9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1324311</v>
      </c>
      <c r="AN60" s="375">
        <v>39338</v>
      </c>
      <c r="AO60" s="376">
        <v>83.9</v>
      </c>
      <c r="AP60" s="377">
        <v>42793</v>
      </c>
      <c r="AQ60" s="378">
        <v>2.2000000000000002</v>
      </c>
      <c r="AR60" s="379">
        <v>81.7</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1898193</v>
      </c>
      <c r="AN61" s="382">
        <v>55514</v>
      </c>
      <c r="AO61" s="383">
        <v>7.4</v>
      </c>
      <c r="AP61" s="384">
        <v>73788</v>
      </c>
      <c r="AQ61" s="385">
        <v>6.4</v>
      </c>
      <c r="AR61" s="371">
        <v>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904939</v>
      </c>
      <c r="AN62" s="375">
        <v>26506</v>
      </c>
      <c r="AO62" s="376">
        <v>16.399999999999999</v>
      </c>
      <c r="AP62" s="377">
        <v>39323</v>
      </c>
      <c r="AQ62" s="378">
        <v>4.4000000000000004</v>
      </c>
      <c r="AR62" s="379">
        <v>12</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3AcgRtz/STtVmjXcOzIlnkB/4HyJ2smsNdzZfxW+Eq+JWpYW5rxJwm28N3QxfZL4wJrcy77JVpawBX/xPrRMJA==" saltValue="zwVoivdLWhDzWTbtTYj2D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545</v>
      </c>
    </row>
    <row r="121" spans="125:125" ht="13.5" hidden="1" customHeight="1" x14ac:dyDescent="0.2">
      <c r="DU121" s="292"/>
    </row>
  </sheetData>
  <sheetProtection algorithmName="SHA-512" hashValue="j91KcoZzPqrCobvJ28lNC4e0otTSoQzeZZ5/Kf08pdvkgtecqkqb92tzd0UOBJd8v4XlxHxwf6IXh1TiWbf2RQ==" saltValue="XEziA9o1FyakeWod+Eqv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9"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546</v>
      </c>
    </row>
  </sheetData>
  <sheetProtection algorithmName="SHA-512" hashValue="8p5AdxAj3gP44BLbb1JTVrPqPydQoQIj5j1Jfqb7kuOghpGf6rNDIfAEANJaSLHE873ar5nYQUsc6VBR5LpFaQ==" saltValue="UsbZz5oJlqeZ6KVYbr/2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547</v>
      </c>
      <c r="G46" s="8" t="s">
        <v>548</v>
      </c>
      <c r="H46" s="8" t="s">
        <v>549</v>
      </c>
      <c r="I46" s="8" t="s">
        <v>550</v>
      </c>
      <c r="J46" s="9" t="s">
        <v>551</v>
      </c>
    </row>
    <row r="47" spans="2:10" ht="57.75" customHeight="1" x14ac:dyDescent="0.2">
      <c r="B47" s="10"/>
      <c r="C47" s="1238" t="s">
        <v>3</v>
      </c>
      <c r="D47" s="1238"/>
      <c r="E47" s="1239"/>
      <c r="F47" s="11">
        <v>32.79</v>
      </c>
      <c r="G47" s="12">
        <v>32.69</v>
      </c>
      <c r="H47" s="12">
        <v>32.520000000000003</v>
      </c>
      <c r="I47" s="12">
        <v>32.75</v>
      </c>
      <c r="J47" s="13">
        <v>31.92</v>
      </c>
    </row>
    <row r="48" spans="2:10" ht="57.75" customHeight="1" x14ac:dyDescent="0.2">
      <c r="B48" s="14"/>
      <c r="C48" s="1240" t="s">
        <v>4</v>
      </c>
      <c r="D48" s="1240"/>
      <c r="E48" s="1241"/>
      <c r="F48" s="15">
        <v>2.25</v>
      </c>
      <c r="G48" s="16">
        <v>1.28</v>
      </c>
      <c r="H48" s="16">
        <v>1.29</v>
      </c>
      <c r="I48" s="16">
        <v>2.2400000000000002</v>
      </c>
      <c r="J48" s="17">
        <v>1.73</v>
      </c>
    </row>
    <row r="49" spans="2:10" ht="57.75" customHeight="1" thickBot="1" x14ac:dyDescent="0.25">
      <c r="B49" s="18"/>
      <c r="C49" s="1242" t="s">
        <v>5</v>
      </c>
      <c r="D49" s="1242"/>
      <c r="E49" s="1243"/>
      <c r="F49" s="19">
        <v>0.02</v>
      </c>
      <c r="G49" s="20" t="s">
        <v>552</v>
      </c>
      <c r="H49" s="20">
        <v>0.02</v>
      </c>
      <c r="I49" s="20">
        <v>0.94</v>
      </c>
      <c r="J49" s="21" t="s">
        <v>553</v>
      </c>
    </row>
    <row r="50" spans="2:10" ht="13.5" customHeight="1" x14ac:dyDescent="0.2"/>
  </sheetData>
  <sheetProtection algorithmName="SHA-512" hashValue="oUDdjLxcsF8l015YNlCZqH2gzfpnQivjwTK1krNby1pZliIfghgXpNPCvmA7gqwmnxbfvLNhv6b/orSkmcukZA==" saltValue="ZSRccMqhpdLlGODkRsR7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2022-09-22T00:48:52Z</cp:lastPrinted>
  <dcterms:created xsi:type="dcterms:W3CDTF">2022-02-02T06:18:01Z</dcterms:created>
  <dcterms:modified xsi:type="dcterms:W3CDTF">2022-10-13T05:21:47Z</dcterms:modified>
  <cp:category/>
</cp:coreProperties>
</file>