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長寿社会課\1.課内共通\G 会議関係\介護保険運営協議会\R06\第２回\"/>
    </mc:Choice>
  </mc:AlternateContent>
  <bookViews>
    <workbookView xWindow="0" yWindow="0" windowWidth="20430" windowHeight="7470"/>
  </bookViews>
  <sheets>
    <sheet name="Sheet1 (2)" sheetId="3" r:id="rId1"/>
    <sheet name="Sheet1" sheetId="1" r:id="rId2"/>
    <sheet name="R6推進交付金+支援交付金" sheetId="2" r:id="rId3"/>
  </sheets>
  <definedNames>
    <definedName name="_ja1" localSheetId="0">#REF!</definedName>
    <definedName name="_ja1">#REF!</definedName>
    <definedName name="_Order1" hidden="1">255</definedName>
    <definedName name="_Order2" hidden="1">255</definedName>
    <definedName name="_wa1" localSheetId="0">#REF!</definedName>
    <definedName name="_wa1">#REF!</definedName>
    <definedName name="_xa1" localSheetId="0">#REF!</definedName>
    <definedName name="_xa1">#REF!</definedName>
    <definedName name="cz" localSheetId="0">#REF!</definedName>
    <definedName name="cz">#REF!</definedName>
    <definedName name="_xlnm.Print_Area" localSheetId="2">'R6推進交付金+支援交付金'!$A$1:$U$22</definedName>
    <definedName name="_xlnm.Print_Area" localSheetId="1">Sheet1!$AD$1:$BI$77</definedName>
    <definedName name="_xlnm.Print_Area" localSheetId="0">'Sheet1 (2)'!$AD$1:$BF$78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37" i="3" l="1"/>
  <c r="BL51" i="3"/>
  <c r="BL49" i="3"/>
  <c r="BL47" i="3"/>
  <c r="BA55" i="3"/>
  <c r="AX55" i="3"/>
  <c r="BD47" i="3"/>
  <c r="AX48" i="3"/>
  <c r="BT47" i="3" s="1"/>
  <c r="BA48" i="3"/>
  <c r="BU47" i="3" s="1"/>
  <c r="BD49" i="3"/>
  <c r="AX50" i="3"/>
  <c r="BT48" i="3" s="1"/>
  <c r="BA50" i="3"/>
  <c r="BU48" i="3" s="1"/>
  <c r="BD51" i="3"/>
  <c r="AX52" i="3"/>
  <c r="BT49" i="3" s="1"/>
  <c r="BA52" i="3"/>
  <c r="BU49" i="3" s="1"/>
  <c r="S16" i="2"/>
  <c r="K16" i="2"/>
  <c r="BD48" i="3" l="1"/>
  <c r="BD50" i="3"/>
  <c r="BD52" i="3"/>
  <c r="O16" i="2"/>
  <c r="BA54" i="3" l="1"/>
  <c r="BU50" i="3" s="1"/>
  <c r="AX54" i="3"/>
  <c r="BT50" i="3" s="1"/>
  <c r="BL53" i="3"/>
  <c r="BD53" i="3"/>
  <c r="BA45" i="3"/>
  <c r="BU46" i="3" s="1"/>
  <c r="AX45" i="3"/>
  <c r="BT46" i="3" s="1"/>
  <c r="BL44" i="3"/>
  <c r="BD44" i="3"/>
  <c r="BA43" i="3"/>
  <c r="BU45" i="3" s="1"/>
  <c r="AX43" i="3"/>
  <c r="BT45" i="3" s="1"/>
  <c r="BL42" i="3"/>
  <c r="BD42" i="3"/>
  <c r="BA41" i="3"/>
  <c r="BU44" i="3" s="1"/>
  <c r="AX41" i="3"/>
  <c r="BT44" i="3" s="1"/>
  <c r="BL40" i="3"/>
  <c r="BD40" i="3"/>
  <c r="BA39" i="3"/>
  <c r="BU43" i="3" s="1"/>
  <c r="AX39" i="3"/>
  <c r="BT43" i="3" s="1"/>
  <c r="BL38" i="3"/>
  <c r="BD38" i="3"/>
  <c r="BD55" i="3" l="1"/>
  <c r="BD45" i="3"/>
  <c r="BD43" i="3"/>
  <c r="AX56" i="3"/>
  <c r="BA56" i="3"/>
  <c r="BD41" i="3"/>
  <c r="BM55" i="3"/>
  <c r="BD54" i="3"/>
  <c r="BD39" i="3"/>
  <c r="BC58" i="1"/>
  <c r="BC37" i="1"/>
  <c r="BU42" i="1" s="1"/>
  <c r="AZ58" i="1"/>
  <c r="BC57" i="1"/>
  <c r="BC55" i="1"/>
  <c r="BC52" i="1"/>
  <c r="BC50" i="1"/>
  <c r="BU48" i="1" s="1"/>
  <c r="BC48" i="1"/>
  <c r="BC46" i="1"/>
  <c r="BC44" i="1"/>
  <c r="BC42" i="1"/>
  <c r="BC40" i="1"/>
  <c r="AZ57" i="1"/>
  <c r="AZ55" i="1"/>
  <c r="AZ52" i="1"/>
  <c r="AZ50" i="1"/>
  <c r="BT48" i="1" s="1"/>
  <c r="AZ48" i="1"/>
  <c r="AZ46" i="1"/>
  <c r="AZ44" i="1"/>
  <c r="AZ42" i="1"/>
  <c r="AZ40" i="1"/>
  <c r="BT43" i="1" s="1"/>
  <c r="AZ37" i="1"/>
  <c r="BT42" i="1" s="1"/>
  <c r="BL49" i="1"/>
  <c r="BF49" i="1"/>
  <c r="G16" i="2"/>
  <c r="U15" i="2"/>
  <c r="G15" i="2" s="1"/>
  <c r="Q15" i="2"/>
  <c r="E15" i="2" s="1"/>
  <c r="M15" i="2"/>
  <c r="D15" i="2" s="1"/>
  <c r="U14" i="2"/>
  <c r="G14" i="2" s="1"/>
  <c r="Q14" i="2"/>
  <c r="E14" i="2" s="1"/>
  <c r="M14" i="2"/>
  <c r="D14" i="2" s="1"/>
  <c r="U13" i="2"/>
  <c r="G13" i="2" s="1"/>
  <c r="Q13" i="2"/>
  <c r="E13" i="2" s="1"/>
  <c r="M13" i="2"/>
  <c r="D13" i="2" s="1"/>
  <c r="U12" i="2"/>
  <c r="G12" i="2" s="1"/>
  <c r="Q12" i="2"/>
  <c r="E12" i="2" s="1"/>
  <c r="M12" i="2"/>
  <c r="D12" i="2" s="1"/>
  <c r="U11" i="2"/>
  <c r="G11" i="2" s="1"/>
  <c r="Q11" i="2"/>
  <c r="E11" i="2" s="1"/>
  <c r="M11" i="2"/>
  <c r="D11" i="2" s="1"/>
  <c r="U10" i="2"/>
  <c r="G10" i="2" s="1"/>
  <c r="Q10" i="2"/>
  <c r="E10" i="2" s="1"/>
  <c r="M10" i="2"/>
  <c r="D10" i="2" s="1"/>
  <c r="U9" i="2"/>
  <c r="G9" i="2" s="1"/>
  <c r="Q9" i="2"/>
  <c r="E9" i="2" s="1"/>
  <c r="T16" i="2"/>
  <c r="Q8" i="2"/>
  <c r="E8" i="2" s="1"/>
  <c r="M8" i="2"/>
  <c r="D8" i="2" s="1"/>
  <c r="L16" i="2"/>
  <c r="BD56" i="3" l="1"/>
  <c r="M16" i="2"/>
  <c r="D16" i="2" s="1"/>
  <c r="U16" i="2"/>
  <c r="BF50" i="1"/>
  <c r="H13" i="2"/>
  <c r="F13" i="2"/>
  <c r="F10" i="2"/>
  <c r="H10" i="2"/>
  <c r="F14" i="2"/>
  <c r="H14" i="2"/>
  <c r="H11" i="2"/>
  <c r="F11" i="2"/>
  <c r="H15" i="2"/>
  <c r="F15" i="2"/>
  <c r="F8" i="2"/>
  <c r="F12" i="2"/>
  <c r="H12" i="2"/>
  <c r="P16" i="2"/>
  <c r="Q16" i="2" s="1"/>
  <c r="E16" i="2" s="1"/>
  <c r="U8" i="2"/>
  <c r="G8" i="2" s="1"/>
  <c r="H8" i="2" s="1"/>
  <c r="M9" i="2"/>
  <c r="D9" i="2" s="1"/>
  <c r="F16" i="2" l="1"/>
  <c r="H16" i="2" s="1"/>
  <c r="H9" i="2"/>
  <c r="F9" i="2"/>
  <c r="BU45" i="1" l="1"/>
  <c r="BU49" i="1"/>
  <c r="BU47" i="1"/>
  <c r="BU46" i="1"/>
  <c r="BT49" i="1"/>
  <c r="BT47" i="1"/>
  <c r="BT46" i="1"/>
  <c r="BT45" i="1"/>
  <c r="BU44" i="1"/>
  <c r="BT44" i="1"/>
  <c r="BU43" i="1"/>
  <c r="BF57" i="1"/>
  <c r="BF55" i="1"/>
  <c r="BF40" i="1"/>
  <c r="BF52" i="1"/>
  <c r="BF51" i="1"/>
  <c r="BF48" i="1"/>
  <c r="BF47" i="1"/>
  <c r="BF46" i="1"/>
  <c r="BF45" i="1"/>
  <c r="BF44" i="1"/>
  <c r="BF43" i="1"/>
  <c r="BF42" i="1"/>
  <c r="BF41" i="1"/>
  <c r="BF39" i="1"/>
  <c r="AW58" i="1" l="1"/>
  <c r="BL56" i="1"/>
  <c r="BF56" i="1"/>
  <c r="BL54" i="1"/>
  <c r="BF54" i="1"/>
  <c r="BL51" i="1"/>
  <c r="BL47" i="1"/>
  <c r="BL45" i="1"/>
  <c r="BL43" i="1"/>
  <c r="BL41" i="1"/>
  <c r="BL39" i="1"/>
  <c r="BL38" i="1"/>
  <c r="BL36" i="1"/>
  <c r="AZ59" i="1" l="1"/>
  <c r="BC59" i="1"/>
  <c r="BM58" i="1"/>
  <c r="BF59" i="1" l="1"/>
  <c r="BF36" i="1"/>
  <c r="BF58" i="1" s="1"/>
  <c r="BF37" i="1" l="1"/>
</calcChain>
</file>

<file path=xl/sharedStrings.xml><?xml version="1.0" encoding="utf-8"?>
<sst xmlns="http://schemas.openxmlformats.org/spreadsheetml/2006/main" count="163" uniqueCount="113">
  <si>
    <t>　Ⅰ ＰＤＣＡサイクルの活用による保険者機能の強化に向けた体制等の構築</t>
    <phoneticPr fontId="2"/>
  </si>
  <si>
    <t>　Ⅱ 自立支援、重度化防止等に資する施策の推進</t>
    <phoneticPr fontId="2"/>
  </si>
  <si>
    <t>配点</t>
    <rPh sb="0" eb="2">
      <t>ハイテン</t>
    </rPh>
    <phoneticPr fontId="2"/>
  </si>
  <si>
    <t>Ⅰ　PDCAサイクルの活用による保険者機能の強化に向けた体制等の構築</t>
    <phoneticPr fontId="2"/>
  </si>
  <si>
    <t>評　価　指　標</t>
    <rPh sb="0" eb="1">
      <t>ヒョウ</t>
    </rPh>
    <rPh sb="2" eb="3">
      <t>アタイ</t>
    </rPh>
    <rPh sb="4" eb="5">
      <t>ユビ</t>
    </rPh>
    <rPh sb="6" eb="7">
      <t>シルベ</t>
    </rPh>
    <phoneticPr fontId="2"/>
  </si>
  <si>
    <t>比較</t>
    <rPh sb="0" eb="2">
      <t>ヒカク</t>
    </rPh>
    <phoneticPr fontId="2"/>
  </si>
  <si>
    <t>境港市</t>
    <rPh sb="0" eb="3">
      <t>サカイミナトシ</t>
    </rPh>
    <phoneticPr fontId="2"/>
  </si>
  <si>
    <t>県内平均</t>
    <rPh sb="0" eb="2">
      <t>ケンナイ</t>
    </rPh>
    <rPh sb="2" eb="4">
      <t>ヘイキン</t>
    </rPh>
    <phoneticPr fontId="2"/>
  </si>
  <si>
    <t>Ⅱ　自立支援、重度化防止等に資する施策の推進　</t>
    <phoneticPr fontId="2"/>
  </si>
  <si>
    <t>（１）介護支援専門員・介護サービス事業所等</t>
    <phoneticPr fontId="2"/>
  </si>
  <si>
    <t>（２）地域包括支援センター・地域ケア会議</t>
    <phoneticPr fontId="2"/>
  </si>
  <si>
    <t>（３）在宅医療・介護連携</t>
    <phoneticPr fontId="2"/>
  </si>
  <si>
    <t>（４）認知症総合支援</t>
    <phoneticPr fontId="2"/>
  </si>
  <si>
    <t>（５）介護予防／日常生活支援</t>
    <phoneticPr fontId="2"/>
  </si>
  <si>
    <t>Ⅲ　介護保険運営の安定化に資する施策の推進</t>
    <phoneticPr fontId="2"/>
  </si>
  <si>
    <t>（１）介護給付の適正化等</t>
    <phoneticPr fontId="2"/>
  </si>
  <si>
    <t>（２）介護人材の確保</t>
    <phoneticPr fontId="2"/>
  </si>
  <si>
    <t>ａ</t>
    <phoneticPr fontId="2"/>
  </si>
  <si>
    <t>ｂ</t>
    <phoneticPr fontId="2"/>
  </si>
  <si>
    <t>ａ－ｂ</t>
    <phoneticPr fontId="2"/>
  </si>
  <si>
    <t>計</t>
    <rPh sb="0" eb="1">
      <t>ケイ</t>
    </rPh>
    <phoneticPr fontId="2"/>
  </si>
  <si>
    <t>Ⅱ</t>
    <phoneticPr fontId="2"/>
  </si>
  <si>
    <t>境港市</t>
    <rPh sb="0" eb="3">
      <t>サカイミナトシ</t>
    </rPh>
    <phoneticPr fontId="2"/>
  </si>
  <si>
    <t>県内平均</t>
    <rPh sb="0" eb="2">
      <t>ケンナイ</t>
    </rPh>
    <rPh sb="2" eb="4">
      <t>ヘイキン</t>
    </rPh>
    <phoneticPr fontId="2"/>
  </si>
  <si>
    <t>１ 保険者機能強化推進交付金・介護保険保険者努力支援交付金の趣旨・目的</t>
    <phoneticPr fontId="2"/>
  </si>
  <si>
    <t>資　料</t>
    <rPh sb="0" eb="1">
      <t>シ</t>
    </rPh>
    <rPh sb="2" eb="3">
      <t>リョウ</t>
    </rPh>
    <phoneticPr fontId="2"/>
  </si>
  <si>
    <t>　保険者機能強化推進交付金は、国により平成30年度に創設されたもので、市町村の自立支援・重度化防</t>
    <rPh sb="19" eb="21">
      <t>ヘイセイ</t>
    </rPh>
    <rPh sb="23" eb="25">
      <t>ネンド</t>
    </rPh>
    <rPh sb="26" eb="28">
      <t>ソウセツ</t>
    </rPh>
    <phoneticPr fontId="2"/>
  </si>
  <si>
    <t>止等の取組みの達成状況を客観的な指標により評価し、交付金により支援するものです。</t>
    <rPh sb="25" eb="28">
      <t>コウフキン</t>
    </rPh>
    <rPh sb="31" eb="33">
      <t>シエン</t>
    </rPh>
    <phoneticPr fontId="2"/>
  </si>
  <si>
    <t>　令和2年度には、介護予防・健康づくり等に資する取組みを重点的に支援するため、介護保険保険者努力</t>
    <rPh sb="9" eb="11">
      <t>カイゴ</t>
    </rPh>
    <rPh sb="11" eb="13">
      <t>ヨボウ</t>
    </rPh>
    <rPh sb="14" eb="16">
      <t>ケンコウ</t>
    </rPh>
    <rPh sb="39" eb="41">
      <t>カイゴ</t>
    </rPh>
    <rPh sb="41" eb="43">
      <t>ホケン</t>
    </rPh>
    <phoneticPr fontId="2"/>
  </si>
  <si>
    <t>支援交付金が創設されています。</t>
    <phoneticPr fontId="2"/>
  </si>
  <si>
    <r>
      <t>【R3</t>
    </r>
    <r>
      <rPr>
        <sz val="11"/>
        <color rgb="FFFF0000"/>
        <rFont val="Meiryo UI"/>
        <family val="3"/>
        <charset val="128"/>
      </rPr>
      <t>保険者機能強化推進交付金</t>
    </r>
    <r>
      <rPr>
        <sz val="11"/>
        <rFont val="Meiryo UI"/>
        <family val="3"/>
        <charset val="128"/>
      </rPr>
      <t>+</t>
    </r>
    <r>
      <rPr>
        <sz val="11"/>
        <color rgb="FF0070C0"/>
        <rFont val="Meiryo UI"/>
        <family val="3"/>
        <charset val="128"/>
      </rPr>
      <t>介護保険保険者努力支援交付金</t>
    </r>
    <r>
      <rPr>
        <sz val="11"/>
        <color theme="1"/>
        <rFont val="Meiryo UI"/>
        <family val="3"/>
        <charset val="128"/>
      </rPr>
      <t>（市町村）評価指標　得点率】　レーダーチャート</t>
    </r>
    <rPh sb="3" eb="15">
      <t>ホケンシャキノウキョウカスイシンコウフキン</t>
    </rPh>
    <rPh sb="16" eb="30">
      <t>カイゴホケンホケンシャドリョクシエンコウフキン</t>
    </rPh>
    <rPh sb="31" eb="34">
      <t>シチョウソン</t>
    </rPh>
    <rPh sb="35" eb="39">
      <t>ヒョウカシヒョウ</t>
    </rPh>
    <rPh sb="40" eb="43">
      <t>トクテンリツ</t>
    </rPh>
    <phoneticPr fontId="2"/>
  </si>
  <si>
    <r>
      <rPr>
        <sz val="11"/>
        <color theme="1"/>
        <rFont val="Meiryo UI"/>
        <family val="3"/>
        <charset val="128"/>
      </rPr>
      <t xml:space="preserve">■特徴■
</t>
    </r>
    <r>
      <rPr>
        <sz val="9"/>
        <color theme="1"/>
        <rFont val="Meiryo UI"/>
        <family val="3"/>
        <charset val="128"/>
      </rPr>
      <t xml:space="preserve">
</t>
    </r>
    <rPh sb="1" eb="3">
      <t>トクチョウ</t>
    </rPh>
    <phoneticPr fontId="2"/>
  </si>
  <si>
    <t>県内平均</t>
    <rPh sb="0" eb="1">
      <t>ケン</t>
    </rPh>
    <rPh sb="1" eb="2">
      <t>ナイ</t>
    </rPh>
    <rPh sb="2" eb="4">
      <t>ヘイキン</t>
    </rPh>
    <phoneticPr fontId="17"/>
  </si>
  <si>
    <t>全国平均</t>
    <rPh sb="0" eb="2">
      <t>ゼンコク</t>
    </rPh>
    <rPh sb="2" eb="4">
      <t>ヘイキン</t>
    </rPh>
    <phoneticPr fontId="17"/>
  </si>
  <si>
    <t>項目</t>
    <rPh sb="0" eb="2">
      <t>コウモク</t>
    </rPh>
    <phoneticPr fontId="2"/>
  </si>
  <si>
    <t>市町村
得点</t>
    <rPh sb="0" eb="3">
      <t>シチョウソン</t>
    </rPh>
    <rPh sb="4" eb="6">
      <t>トクテン</t>
    </rPh>
    <phoneticPr fontId="2"/>
  </si>
  <si>
    <t>満点</t>
    <rPh sb="0" eb="2">
      <t>マンテン</t>
    </rPh>
    <phoneticPr fontId="2"/>
  </si>
  <si>
    <t>得点率</t>
    <rPh sb="0" eb="3">
      <t>トクテンリツ</t>
    </rPh>
    <phoneticPr fontId="2"/>
  </si>
  <si>
    <t>県内平均点</t>
    <rPh sb="0" eb="4">
      <t>ケンナイヘイキン</t>
    </rPh>
    <rPh sb="4" eb="5">
      <t>テン</t>
    </rPh>
    <phoneticPr fontId="2"/>
  </si>
  <si>
    <t>全国平均点</t>
    <rPh sb="0" eb="2">
      <t>ゼンコク</t>
    </rPh>
    <rPh sb="2" eb="4">
      <t>ヘイキン</t>
    </rPh>
    <rPh sb="4" eb="5">
      <t>テン</t>
    </rPh>
    <phoneticPr fontId="2"/>
  </si>
  <si>
    <t>全体</t>
    <rPh sb="0" eb="2">
      <t>ゼンタイ</t>
    </rPh>
    <phoneticPr fontId="2"/>
  </si>
  <si>
    <t>合計</t>
    <rPh sb="0" eb="2">
      <t>ゴウケイ</t>
    </rPh>
    <phoneticPr fontId="2"/>
  </si>
  <si>
    <t>■レーダーチャート</t>
    <phoneticPr fontId="2"/>
  </si>
  <si>
    <t>令和3年度保険者機能強化推進交付金及び介護保険保険者努力支援交付金の評価結果について</t>
    <rPh sb="0" eb="2">
      <t>レイワ</t>
    </rPh>
    <rPh sb="3" eb="5">
      <t>ネンド</t>
    </rPh>
    <rPh sb="17" eb="18">
      <t>オヨ</t>
    </rPh>
    <phoneticPr fontId="2"/>
  </si>
  <si>
    <t>３ 評価指標の達成状況</t>
    <rPh sb="2" eb="6">
      <t>ヒョウカシヒョウ</t>
    </rPh>
    <rPh sb="7" eb="11">
      <t>タッセイジョウキョウ</t>
    </rPh>
    <phoneticPr fontId="2"/>
  </si>
  <si>
    <t>２ 令和３年度評価指標の例</t>
    <rPh sb="2" eb="4">
      <t>レイワ</t>
    </rPh>
    <rPh sb="5" eb="7">
      <t>ネンド</t>
    </rPh>
    <phoneticPr fontId="2"/>
  </si>
  <si>
    <t>（６）生活支援体制の整備</t>
    <rPh sb="3" eb="9">
      <t>セイカツシエンタイセイ</t>
    </rPh>
    <rPh sb="10" eb="12">
      <t>セイビ</t>
    </rPh>
    <phoneticPr fontId="2"/>
  </si>
  <si>
    <t>（７）要介護状態の維持・改善の状況等</t>
    <rPh sb="3" eb="8">
      <t>ヨウカイゴジョウタイ</t>
    </rPh>
    <rPh sb="9" eb="11">
      <t>イジ</t>
    </rPh>
    <rPh sb="12" eb="14">
      <t>カイゼン</t>
    </rPh>
    <rPh sb="15" eb="18">
      <t>ジョウキョウトウ</t>
    </rPh>
    <phoneticPr fontId="2"/>
  </si>
  <si>
    <t>「Ⅱ（６）生活支援体制の整備」、「Ⅲ（２）介護人材の確保」の項目は、県内平均値を上回っています。</t>
    <rPh sb="5" eb="11">
      <t>セイカツシエンタイセイ</t>
    </rPh>
    <rPh sb="12" eb="14">
      <t>セイビ</t>
    </rPh>
    <rPh sb="21" eb="25">
      <t>カイゴジンザイ</t>
    </rPh>
    <rPh sb="26" eb="28">
      <t>カクホ</t>
    </rPh>
    <rPh sb="30" eb="32">
      <t>コウモク</t>
    </rPh>
    <rPh sb="34" eb="39">
      <t>ケンナイヘイキンチ</t>
    </rPh>
    <rPh sb="40" eb="42">
      <t>ウワマワ</t>
    </rPh>
    <phoneticPr fontId="2"/>
  </si>
  <si>
    <t>「Ⅱ（５）介護予防/日好生活支援」の項目は、関係機関や他施策との連携が不足しており、県内平均値を</t>
    <rPh sb="5" eb="9">
      <t>カイゴヨボウ</t>
    </rPh>
    <rPh sb="10" eb="16">
      <t>ニチコウセイカツシエン</t>
    </rPh>
    <rPh sb="18" eb="20">
      <t>コウモク</t>
    </rPh>
    <rPh sb="22" eb="26">
      <t>カンケイキカン</t>
    </rPh>
    <rPh sb="27" eb="28">
      <t>タ</t>
    </rPh>
    <rPh sb="28" eb="30">
      <t>シサク</t>
    </rPh>
    <rPh sb="32" eb="34">
      <t>レンケイ</t>
    </rPh>
    <rPh sb="35" eb="37">
      <t>フソク</t>
    </rPh>
    <rPh sb="42" eb="44">
      <t>ケンナイ</t>
    </rPh>
    <rPh sb="44" eb="47">
      <t>ヘイキンチ</t>
    </rPh>
    <phoneticPr fontId="2"/>
  </si>
  <si>
    <t>下回る結果となっています。</t>
    <rPh sb="0" eb="2">
      <t>シタマワ</t>
    </rPh>
    <rPh sb="3" eb="5">
      <t>ケッカ</t>
    </rPh>
    <phoneticPr fontId="2"/>
  </si>
  <si>
    <t>・地域包括ケア「見える化」システムを活用して他の保険者と比較する等、当該地域の介護保険事業の特徴</t>
    <phoneticPr fontId="2"/>
  </si>
  <si>
    <t>を把握しているか。</t>
  </si>
  <si>
    <t>・保険者として、ケアマネジメントに関する保険者の基本方針を、ケアマネジャーに対して伝</t>
    <phoneticPr fontId="2"/>
  </si>
  <si>
    <t>　えているか。</t>
    <phoneticPr fontId="2"/>
  </si>
  <si>
    <t>・自立支援・重度化防止等に資するケアマネジメントに関する市町村の基本方針を定め、地域包括支援</t>
    <phoneticPr fontId="2"/>
  </si>
  <si>
    <t>　センターに周知しているか。</t>
    <phoneticPr fontId="2"/>
  </si>
  <si>
    <t>・医療・介護関係の多職種が合同で参加するグループワークや事例検討など参加型の研修会を、保険者</t>
    <phoneticPr fontId="2"/>
  </si>
  <si>
    <t>　として開催又は開催支援しているか。</t>
    <phoneticPr fontId="2"/>
  </si>
  <si>
    <t>・認知症の理解促進に関する住民への普及啓発活動を認知症当事者の声を踏まえながら実施しているか。</t>
    <phoneticPr fontId="2"/>
  </si>
  <si>
    <t>・関係機関との意見交換や都道府県等による継続的な支援等を踏まえ、介護予防・生活支援サービス事業</t>
    <phoneticPr fontId="2"/>
  </si>
  <si>
    <t>　における多様なサービス及びその他の生活支援サービスを推進するための課題を明らかにした上でそれ</t>
    <phoneticPr fontId="2"/>
  </si>
  <si>
    <t>　に対応する方針を策定・公表するとともに、実現に向けた具体的な方策を設定・実施しているか。</t>
    <phoneticPr fontId="2"/>
  </si>
  <si>
    <t>・生活支援コーディネーターに対して市町村としての支援を行っているか。</t>
    <phoneticPr fontId="2"/>
  </si>
  <si>
    <t>　Ⅲ 介護保険運営の安定化に資する施策の推進</t>
    <phoneticPr fontId="2"/>
  </si>
  <si>
    <t>・福祉用具の利用に関しリハビリテーション専門職が関与する仕組みを設けているか。</t>
    <phoneticPr fontId="2"/>
  </si>
  <si>
    <t>・ボランティアポイントの取組を実施しているか。</t>
    <phoneticPr fontId="2"/>
  </si>
  <si>
    <t>　　　　</t>
    <phoneticPr fontId="2"/>
  </si>
  <si>
    <t>境港市</t>
  </si>
  <si>
    <t>　保険者機能強化推進交付金は、国により平成30年度に創設されたもので、市町村の自立</t>
    <rPh sb="19" eb="21">
      <t>ヘイセイ</t>
    </rPh>
    <rPh sb="23" eb="25">
      <t>ネンド</t>
    </rPh>
    <rPh sb="26" eb="28">
      <t>ソウセツ</t>
    </rPh>
    <phoneticPr fontId="2"/>
  </si>
  <si>
    <t>支援・重度化防止等の取組みの達成状況を客観的な指標により評価し、交付金により支援</t>
    <rPh sb="32" eb="35">
      <t>コウフキン</t>
    </rPh>
    <rPh sb="38" eb="40">
      <t>シエン</t>
    </rPh>
    <phoneticPr fontId="2"/>
  </si>
  <si>
    <t>するものです。</t>
    <phoneticPr fontId="2"/>
  </si>
  <si>
    <t>　令和2年度には、介護予防・健康づくり等に資する取組みを重点的に支援するため、介護保</t>
    <phoneticPr fontId="2"/>
  </si>
  <si>
    <t>険保険者努力支援交付金が創設されています。</t>
    <phoneticPr fontId="2"/>
  </si>
  <si>
    <t>Ⅰ持続可能な地域のあるべき姿をかたちにする</t>
    <rPh sb="1" eb="3">
      <t>ジゾク</t>
    </rPh>
    <rPh sb="3" eb="5">
      <t>カノウ</t>
    </rPh>
    <rPh sb="6" eb="8">
      <t>チイキ</t>
    </rPh>
    <rPh sb="13" eb="14">
      <t>スガタ</t>
    </rPh>
    <phoneticPr fontId="18"/>
  </si>
  <si>
    <t>Ⅱ公正・公平な給付を行う体制を構築する</t>
    <rPh sb="1" eb="3">
      <t>コウセイ</t>
    </rPh>
    <rPh sb="4" eb="6">
      <t>コウヘイ</t>
    </rPh>
    <rPh sb="7" eb="9">
      <t>キュウフ</t>
    </rPh>
    <rPh sb="10" eb="11">
      <t>オコナ</t>
    </rPh>
    <rPh sb="12" eb="14">
      <t>タイセイ</t>
    </rPh>
    <rPh sb="15" eb="17">
      <t>コウチク</t>
    </rPh>
    <phoneticPr fontId="18"/>
  </si>
  <si>
    <t>Ⅲ介護人材の確保その他のサービス提供基盤の整備を推進する</t>
    <rPh sb="1" eb="3">
      <t>カイゴ</t>
    </rPh>
    <rPh sb="3" eb="5">
      <t>ジンザイ</t>
    </rPh>
    <rPh sb="6" eb="8">
      <t>カクホ</t>
    </rPh>
    <rPh sb="10" eb="11">
      <t>タ</t>
    </rPh>
    <rPh sb="16" eb="18">
      <t>テイキョウ</t>
    </rPh>
    <rPh sb="18" eb="20">
      <t>キバン</t>
    </rPh>
    <rPh sb="21" eb="23">
      <t>セイビ</t>
    </rPh>
    <rPh sb="24" eb="26">
      <t>スイシン</t>
    </rPh>
    <phoneticPr fontId="18"/>
  </si>
  <si>
    <t>Ⅳ高齢者がその状況に応じて可能な限り自立した日常生活を営む</t>
    <rPh sb="1" eb="4">
      <t>コウレイシャ</t>
    </rPh>
    <rPh sb="7" eb="9">
      <t>ジョウキョウ</t>
    </rPh>
    <rPh sb="10" eb="11">
      <t>オウ</t>
    </rPh>
    <rPh sb="13" eb="15">
      <t>カノウ</t>
    </rPh>
    <rPh sb="16" eb="17">
      <t>カギ</t>
    </rPh>
    <rPh sb="18" eb="20">
      <t>ジリツ</t>
    </rPh>
    <rPh sb="22" eb="24">
      <t>ニチジョウ</t>
    </rPh>
    <rPh sb="24" eb="26">
      <t>セイカツ</t>
    </rPh>
    <rPh sb="27" eb="28">
      <t>イトナ</t>
    </rPh>
    <phoneticPr fontId="18"/>
  </si>
  <si>
    <t>Ⅰ介護予防/日常生活支援を推進する</t>
    <rPh sb="1" eb="3">
      <t>カイゴ</t>
    </rPh>
    <rPh sb="3" eb="5">
      <t>ヨボウ</t>
    </rPh>
    <rPh sb="6" eb="8">
      <t>ニチジョウ</t>
    </rPh>
    <rPh sb="8" eb="10">
      <t>セイカツ</t>
    </rPh>
    <rPh sb="10" eb="12">
      <t>シエン</t>
    </rPh>
    <rPh sb="13" eb="15">
      <t>スイシン</t>
    </rPh>
    <phoneticPr fontId="18"/>
  </si>
  <si>
    <t>Ⅱ認知症総合支援を推進する</t>
    <rPh sb="1" eb="4">
      <t>ニンチショウ</t>
    </rPh>
    <rPh sb="4" eb="6">
      <t>ソウゴウ</t>
    </rPh>
    <rPh sb="6" eb="8">
      <t>シエン</t>
    </rPh>
    <rPh sb="9" eb="11">
      <t>スイシン</t>
    </rPh>
    <phoneticPr fontId="18"/>
  </si>
  <si>
    <t>Ⅲ在宅医療・在宅介護連携の体制を構築する</t>
    <rPh sb="1" eb="3">
      <t>ザイタク</t>
    </rPh>
    <rPh sb="3" eb="5">
      <t>イリョウ</t>
    </rPh>
    <rPh sb="6" eb="8">
      <t>ザイタク</t>
    </rPh>
    <rPh sb="8" eb="10">
      <t>カイゴ</t>
    </rPh>
    <rPh sb="10" eb="12">
      <t>レンケイ</t>
    </rPh>
    <rPh sb="13" eb="15">
      <t>タイセイ</t>
    </rPh>
    <rPh sb="16" eb="18">
      <t>コウチク</t>
    </rPh>
    <phoneticPr fontId="2"/>
  </si>
  <si>
    <t>保険者機能強化推進交付金</t>
    <rPh sb="0" eb="3">
      <t>ホケンシャ</t>
    </rPh>
    <rPh sb="3" eb="5">
      <t>キノウ</t>
    </rPh>
    <rPh sb="5" eb="7">
      <t>キョウカ</t>
    </rPh>
    <rPh sb="7" eb="9">
      <t>スイシン</t>
    </rPh>
    <rPh sb="9" eb="12">
      <t>コウフキン</t>
    </rPh>
    <phoneticPr fontId="2"/>
  </si>
  <si>
    <t>介護保険保険者努力支援交付金</t>
    <rPh sb="0" eb="2">
      <t>カイゴ</t>
    </rPh>
    <rPh sb="2" eb="4">
      <t>ホケン</t>
    </rPh>
    <rPh sb="4" eb="6">
      <t>ホケン</t>
    </rPh>
    <rPh sb="6" eb="7">
      <t>シャ</t>
    </rPh>
    <rPh sb="7" eb="9">
      <t>ドリョク</t>
    </rPh>
    <rPh sb="9" eb="11">
      <t>シエン</t>
    </rPh>
    <rPh sb="11" eb="14">
      <t>コウフキン</t>
    </rPh>
    <phoneticPr fontId="2"/>
  </si>
  <si>
    <t>１介護予防/日常生活支援を推進する</t>
    <rPh sb="1" eb="3">
      <t>カイゴ</t>
    </rPh>
    <rPh sb="3" eb="5">
      <t>ヨボウ</t>
    </rPh>
    <rPh sb="6" eb="8">
      <t>ニチジョウ</t>
    </rPh>
    <rPh sb="8" eb="10">
      <t>セイカツ</t>
    </rPh>
    <rPh sb="10" eb="12">
      <t>シエン</t>
    </rPh>
    <rPh sb="13" eb="15">
      <t>スイシン</t>
    </rPh>
    <phoneticPr fontId="18"/>
  </si>
  <si>
    <t>２認知症総合支援を推進する</t>
    <rPh sb="1" eb="4">
      <t>ニンチショウ</t>
    </rPh>
    <rPh sb="4" eb="6">
      <t>ソウゴウ</t>
    </rPh>
    <rPh sb="6" eb="8">
      <t>シエン</t>
    </rPh>
    <rPh sb="9" eb="11">
      <t>スイシン</t>
    </rPh>
    <phoneticPr fontId="18"/>
  </si>
  <si>
    <t>３在宅医療・在宅介護連携の体制を構築する</t>
    <rPh sb="1" eb="3">
      <t>ザイタク</t>
    </rPh>
    <rPh sb="3" eb="5">
      <t>イリョウ</t>
    </rPh>
    <rPh sb="6" eb="8">
      <t>ザイタク</t>
    </rPh>
    <rPh sb="8" eb="10">
      <t>カイゴ</t>
    </rPh>
    <rPh sb="10" eb="12">
      <t>レンケイ</t>
    </rPh>
    <rPh sb="13" eb="15">
      <t>タイセイ</t>
    </rPh>
    <rPh sb="16" eb="18">
      <t>コウチク</t>
    </rPh>
    <phoneticPr fontId="2"/>
  </si>
  <si>
    <t>４高齢者がその状況に応じて可能な限り自立した日常生活を営む</t>
    <rPh sb="1" eb="4">
      <t>コウレイシャ</t>
    </rPh>
    <rPh sb="7" eb="9">
      <t>ジョウキョウ</t>
    </rPh>
    <rPh sb="10" eb="11">
      <t>オウ</t>
    </rPh>
    <rPh sb="13" eb="15">
      <t>カノウ</t>
    </rPh>
    <rPh sb="16" eb="17">
      <t>カギ</t>
    </rPh>
    <rPh sb="18" eb="20">
      <t>ジリツ</t>
    </rPh>
    <rPh sb="22" eb="24">
      <t>ニチジョウ</t>
    </rPh>
    <rPh sb="24" eb="26">
      <t>セイカツ</t>
    </rPh>
    <rPh sb="27" eb="28">
      <t>イトナ</t>
    </rPh>
    <phoneticPr fontId="18"/>
  </si>
  <si>
    <t>２ 令和６年度評価指標の例</t>
    <rPh sb="2" eb="4">
      <t>レイワ</t>
    </rPh>
    <rPh sb="5" eb="7">
      <t>ネンド</t>
    </rPh>
    <phoneticPr fontId="2"/>
  </si>
  <si>
    <t>・地域の介護保険事業の特徴を把握しているか。</t>
    <rPh sb="1" eb="3">
      <t>チイキ</t>
    </rPh>
    <rPh sb="4" eb="6">
      <t>カイゴ</t>
    </rPh>
    <rPh sb="6" eb="8">
      <t>ホケン</t>
    </rPh>
    <rPh sb="8" eb="10">
      <t>ジギョウ</t>
    </rPh>
    <rPh sb="11" eb="13">
      <t>トクチョウ</t>
    </rPh>
    <rPh sb="14" eb="16">
      <t>ハアク</t>
    </rPh>
    <phoneticPr fontId="2"/>
  </si>
  <si>
    <t>・介護保険事業計画の進捗状況（計画値と実績値の乖離状況）を分析しているか。</t>
    <rPh sb="1" eb="3">
      <t>カイゴ</t>
    </rPh>
    <rPh sb="3" eb="5">
      <t>ホケン</t>
    </rPh>
    <rPh sb="5" eb="7">
      <t>ジギョウ</t>
    </rPh>
    <rPh sb="7" eb="9">
      <t>ケイカク</t>
    </rPh>
    <rPh sb="10" eb="12">
      <t>シンチョク</t>
    </rPh>
    <rPh sb="12" eb="14">
      <t>ジョウキョウ</t>
    </rPh>
    <rPh sb="15" eb="17">
      <t>ケイカク</t>
    </rPh>
    <rPh sb="17" eb="18">
      <t>チ</t>
    </rPh>
    <rPh sb="19" eb="22">
      <t>ジッセキチ</t>
    </rPh>
    <rPh sb="23" eb="25">
      <t>カイリ</t>
    </rPh>
    <rPh sb="25" eb="27">
      <t>ジョウキョウ</t>
    </rPh>
    <rPh sb="29" eb="31">
      <t>ブンセキ</t>
    </rPh>
    <phoneticPr fontId="2"/>
  </si>
  <si>
    <t>・介護給付費の適正化に向けた方策を策定しているか。</t>
    <rPh sb="1" eb="3">
      <t>カイゴ</t>
    </rPh>
    <rPh sb="3" eb="5">
      <t>キュウフ</t>
    </rPh>
    <rPh sb="5" eb="6">
      <t>ヒ</t>
    </rPh>
    <rPh sb="7" eb="9">
      <t>テキセイ</t>
    </rPh>
    <rPh sb="9" eb="10">
      <t>カ</t>
    </rPh>
    <rPh sb="11" eb="12">
      <t>ム</t>
    </rPh>
    <rPh sb="14" eb="16">
      <t>ホウサク</t>
    </rPh>
    <rPh sb="17" eb="19">
      <t>サクテイ</t>
    </rPh>
    <phoneticPr fontId="2"/>
  </si>
  <si>
    <t>・介護給付費適正化事業を効果的に実施しているか。</t>
    <rPh sb="1" eb="3">
      <t>カイゴ</t>
    </rPh>
    <rPh sb="3" eb="5">
      <t>キュウフ</t>
    </rPh>
    <rPh sb="5" eb="6">
      <t>ヒ</t>
    </rPh>
    <rPh sb="6" eb="9">
      <t>テキセイカ</t>
    </rPh>
    <rPh sb="9" eb="11">
      <t>ジギョウ</t>
    </rPh>
    <rPh sb="12" eb="15">
      <t>コウカテキ</t>
    </rPh>
    <rPh sb="16" eb="18">
      <t>ジッシ</t>
    </rPh>
    <phoneticPr fontId="2"/>
  </si>
  <si>
    <t>「Ⅰ持続可能な地域のあるべき姿をかたちにする」の項目は、県内平均値を上回っていま</t>
    <rPh sb="2" eb="4">
      <t>ジゾク</t>
    </rPh>
    <rPh sb="4" eb="6">
      <t>カノウ</t>
    </rPh>
    <rPh sb="7" eb="9">
      <t>チイキ</t>
    </rPh>
    <rPh sb="14" eb="15">
      <t>スガタ</t>
    </rPh>
    <rPh sb="24" eb="26">
      <t>コウモク</t>
    </rPh>
    <rPh sb="28" eb="33">
      <t>ケンナイヘイキンチ</t>
    </rPh>
    <rPh sb="34" eb="36">
      <t>ウワマワ</t>
    </rPh>
    <phoneticPr fontId="2"/>
  </si>
  <si>
    <t>すが、それ以外の項目は県内平均値を下回る結果となっています。</t>
    <rPh sb="5" eb="7">
      <t>イガイ</t>
    </rPh>
    <rPh sb="8" eb="10">
      <t>コウモク</t>
    </rPh>
    <rPh sb="11" eb="13">
      <t>ケンナイ</t>
    </rPh>
    <rPh sb="13" eb="16">
      <t>ヘイキンチ</t>
    </rPh>
    <rPh sb="17" eb="19">
      <t>シタマワ</t>
    </rPh>
    <rPh sb="20" eb="22">
      <t>ケッカ</t>
    </rPh>
    <phoneticPr fontId="2"/>
  </si>
  <si>
    <t>・地域における介護人材の確保定着のため、県等と連携し、必要な取組を実施しているか。</t>
    <rPh sb="1" eb="3">
      <t>チイキ</t>
    </rPh>
    <rPh sb="7" eb="9">
      <t>カイゴ</t>
    </rPh>
    <rPh sb="9" eb="11">
      <t>ジンザイ</t>
    </rPh>
    <rPh sb="12" eb="14">
      <t>カクホ</t>
    </rPh>
    <rPh sb="14" eb="16">
      <t>テイチャク</t>
    </rPh>
    <rPh sb="20" eb="21">
      <t>ケン</t>
    </rPh>
    <rPh sb="21" eb="22">
      <t>ナド</t>
    </rPh>
    <rPh sb="23" eb="25">
      <t>レンケイ</t>
    </rPh>
    <rPh sb="27" eb="29">
      <t>ヒツヨウ</t>
    </rPh>
    <rPh sb="30" eb="32">
      <t>トリクミ</t>
    </rPh>
    <rPh sb="33" eb="35">
      <t>ジッシ</t>
    </rPh>
    <phoneticPr fontId="2"/>
  </si>
  <si>
    <t>・地域におけるサービス提供体制の確保や、自立支援・重度化防止、介護人材確保に関す</t>
    <rPh sb="1" eb="3">
      <t>チイキ</t>
    </rPh>
    <rPh sb="11" eb="13">
      <t>テイキョウ</t>
    </rPh>
    <rPh sb="13" eb="15">
      <t>タイセイ</t>
    </rPh>
    <rPh sb="16" eb="18">
      <t>カクホ</t>
    </rPh>
    <rPh sb="20" eb="22">
      <t>ジリツ</t>
    </rPh>
    <rPh sb="22" eb="24">
      <t>シエン</t>
    </rPh>
    <rPh sb="25" eb="28">
      <t>ジュウドカ</t>
    </rPh>
    <rPh sb="28" eb="30">
      <t>ボウシ</t>
    </rPh>
    <rPh sb="31" eb="33">
      <t>カイゴ</t>
    </rPh>
    <rPh sb="33" eb="35">
      <t>ジンザイ</t>
    </rPh>
    <rPh sb="35" eb="37">
      <t>カクホ</t>
    </rPh>
    <rPh sb="38" eb="39">
      <t>カン</t>
    </rPh>
    <phoneticPr fontId="2"/>
  </si>
  <si>
    <t>　る施策等の推進に当たって、庁内外における関係者との連携体制が確保されているか。</t>
    <rPh sb="2" eb="4">
      <t>シサク</t>
    </rPh>
    <rPh sb="4" eb="5">
      <t>トウ</t>
    </rPh>
    <rPh sb="6" eb="8">
      <t>スイシン</t>
    </rPh>
    <rPh sb="9" eb="10">
      <t>ア</t>
    </rPh>
    <rPh sb="14" eb="16">
      <t>チョウナイ</t>
    </rPh>
    <rPh sb="16" eb="17">
      <t>ガイ</t>
    </rPh>
    <rPh sb="21" eb="24">
      <t>カンケイシャ</t>
    </rPh>
    <rPh sb="26" eb="28">
      <t>レンケイ</t>
    </rPh>
    <rPh sb="28" eb="30">
      <t>タイセイ</t>
    </rPh>
    <rPh sb="31" eb="33">
      <t>カクホ</t>
    </rPh>
    <phoneticPr fontId="2"/>
  </si>
  <si>
    <t>・介護予防・生活支援サービス・一般介護予防事業の実施に当たって、データを活用して</t>
    <rPh sb="1" eb="3">
      <t>カイゴ</t>
    </rPh>
    <rPh sb="3" eb="5">
      <t>ヨボウ</t>
    </rPh>
    <rPh sb="6" eb="8">
      <t>セイカツ</t>
    </rPh>
    <rPh sb="8" eb="10">
      <t>シエン</t>
    </rPh>
    <rPh sb="15" eb="17">
      <t>イッパン</t>
    </rPh>
    <rPh sb="17" eb="19">
      <t>カイゴ</t>
    </rPh>
    <rPh sb="19" eb="21">
      <t>ヨボウ</t>
    </rPh>
    <rPh sb="21" eb="23">
      <t>ジギョウ</t>
    </rPh>
    <rPh sb="24" eb="26">
      <t>ジッシ</t>
    </rPh>
    <rPh sb="27" eb="28">
      <t>ア</t>
    </rPh>
    <rPh sb="36" eb="38">
      <t>カツヨウ</t>
    </rPh>
    <phoneticPr fontId="2"/>
  </si>
  <si>
    <t>　課題の把握を行っているか。</t>
    <rPh sb="1" eb="3">
      <t>カダイ</t>
    </rPh>
    <rPh sb="4" eb="6">
      <t>ハアク</t>
    </rPh>
    <rPh sb="7" eb="8">
      <t>オコナ</t>
    </rPh>
    <phoneticPr fontId="2"/>
  </si>
  <si>
    <t>・介護予防等と保健事業を一体的に実施しているか。</t>
    <rPh sb="1" eb="3">
      <t>カイゴ</t>
    </rPh>
    <rPh sb="3" eb="5">
      <t>ヨボウ</t>
    </rPh>
    <rPh sb="5" eb="6">
      <t>トウ</t>
    </rPh>
    <rPh sb="7" eb="9">
      <t>ホケン</t>
    </rPh>
    <rPh sb="9" eb="11">
      <t>ジギョウ</t>
    </rPh>
    <rPh sb="12" eb="15">
      <t>イッタイテキ</t>
    </rPh>
    <rPh sb="16" eb="18">
      <t>ジッシ</t>
    </rPh>
    <phoneticPr fontId="2"/>
  </si>
  <si>
    <t>・認知症初期集中チームが定期的に情報連携する体制を構築し、必要な活動が行えてい</t>
    <rPh sb="1" eb="4">
      <t>ニンチショウ</t>
    </rPh>
    <rPh sb="4" eb="6">
      <t>ショキ</t>
    </rPh>
    <rPh sb="6" eb="8">
      <t>シュウチュウ</t>
    </rPh>
    <rPh sb="12" eb="15">
      <t>テイキテキ</t>
    </rPh>
    <rPh sb="16" eb="18">
      <t>ジョウホウ</t>
    </rPh>
    <rPh sb="18" eb="20">
      <t>レンケイ</t>
    </rPh>
    <rPh sb="22" eb="24">
      <t>タイセイ</t>
    </rPh>
    <rPh sb="25" eb="27">
      <t>コウチク</t>
    </rPh>
    <rPh sb="29" eb="31">
      <t>ヒツヨウ</t>
    </rPh>
    <rPh sb="32" eb="34">
      <t>カツドウ</t>
    </rPh>
    <rPh sb="35" eb="36">
      <t>オコナ</t>
    </rPh>
    <phoneticPr fontId="2"/>
  </si>
  <si>
    <t>　るか。</t>
    <phoneticPr fontId="2"/>
  </si>
  <si>
    <t>・認知症状のある人に対して、専門医療機関との連携により、早期診断・早期対応に繋げる</t>
    <rPh sb="1" eb="6">
      <t>ニンチショウ</t>
    </rPh>
    <rPh sb="8" eb="9">
      <t>ヒト</t>
    </rPh>
    <rPh sb="10" eb="11">
      <t>タイ</t>
    </rPh>
    <rPh sb="14" eb="16">
      <t>センモン</t>
    </rPh>
    <rPh sb="16" eb="18">
      <t>イリョウ</t>
    </rPh>
    <rPh sb="18" eb="20">
      <t>キカン</t>
    </rPh>
    <rPh sb="22" eb="24">
      <t>レンケイ</t>
    </rPh>
    <rPh sb="28" eb="30">
      <t>ソウキ</t>
    </rPh>
    <rPh sb="30" eb="32">
      <t>シンダン</t>
    </rPh>
    <rPh sb="33" eb="35">
      <t>ソウキ</t>
    </rPh>
    <rPh sb="35" eb="37">
      <t>タイオウ</t>
    </rPh>
    <rPh sb="38" eb="39">
      <t>ツナ</t>
    </rPh>
    <phoneticPr fontId="2"/>
  </si>
  <si>
    <t>　ための体制を構築しているか。</t>
    <rPh sb="4" eb="6">
      <t>タイセイ</t>
    </rPh>
    <rPh sb="7" eb="9">
      <t>コウチク</t>
    </rPh>
    <phoneticPr fontId="2"/>
  </si>
  <si>
    <t>・在宅医療と介護の連携の強化・推進に向け、相談支援、研修会の開催などを行っているか。</t>
    <rPh sb="1" eb="3">
      <t>ザイタク</t>
    </rPh>
    <rPh sb="3" eb="5">
      <t>イリョウ</t>
    </rPh>
    <rPh sb="6" eb="8">
      <t>カイゴ</t>
    </rPh>
    <rPh sb="9" eb="11">
      <t>レンケイ</t>
    </rPh>
    <rPh sb="12" eb="14">
      <t>キョウカ</t>
    </rPh>
    <rPh sb="15" eb="17">
      <t>スイシン</t>
    </rPh>
    <rPh sb="18" eb="19">
      <t>ム</t>
    </rPh>
    <rPh sb="21" eb="23">
      <t>ソウダン</t>
    </rPh>
    <rPh sb="23" eb="25">
      <t>シエン</t>
    </rPh>
    <rPh sb="26" eb="29">
      <t>ケンシュウカイ</t>
    </rPh>
    <rPh sb="30" eb="32">
      <t>カイサイ</t>
    </rPh>
    <rPh sb="35" eb="36">
      <t>オコナ</t>
    </rPh>
    <phoneticPr fontId="2"/>
  </si>
  <si>
    <t>＜保険者機能強化推進交付金＞</t>
    <rPh sb="1" eb="4">
      <t>ホケンシャ</t>
    </rPh>
    <rPh sb="4" eb="6">
      <t>キノウ</t>
    </rPh>
    <rPh sb="6" eb="8">
      <t>キョウカ</t>
    </rPh>
    <rPh sb="8" eb="10">
      <t>スイシン</t>
    </rPh>
    <rPh sb="10" eb="13">
      <t>コウフキン</t>
    </rPh>
    <phoneticPr fontId="2"/>
  </si>
  <si>
    <t>＜介護保険保険者努力支援交付金＞</t>
    <rPh sb="1" eb="3">
      <t>カイゴ</t>
    </rPh>
    <rPh sb="3" eb="5">
      <t>ホケン</t>
    </rPh>
    <rPh sb="5" eb="8">
      <t>ホケンシャ</t>
    </rPh>
    <rPh sb="8" eb="10">
      <t>ドリョク</t>
    </rPh>
    <rPh sb="10" eb="12">
      <t>シエン</t>
    </rPh>
    <rPh sb="12" eb="15">
      <t>コウフキン</t>
    </rPh>
    <phoneticPr fontId="2"/>
  </si>
  <si>
    <t>　Ⅰ  持続可能な地域のあるべき姿をかたちにする</t>
    <rPh sb="4" eb="8">
      <t>ジゾクカノウ</t>
    </rPh>
    <rPh sb="9" eb="11">
      <t>チイキ</t>
    </rPh>
    <rPh sb="16" eb="17">
      <t>スガタ</t>
    </rPh>
    <phoneticPr fontId="2"/>
  </si>
  <si>
    <t>　Ⅱ  公正・公平な給付を行う体制を構築する</t>
    <rPh sb="4" eb="6">
      <t>コウセイ</t>
    </rPh>
    <rPh sb="7" eb="9">
      <t>コウヘイ</t>
    </rPh>
    <rPh sb="10" eb="12">
      <t>キュウフ</t>
    </rPh>
    <rPh sb="13" eb="14">
      <t>オコナ</t>
    </rPh>
    <rPh sb="15" eb="17">
      <t>タイセイ</t>
    </rPh>
    <rPh sb="18" eb="20">
      <t>コウチク</t>
    </rPh>
    <phoneticPr fontId="2"/>
  </si>
  <si>
    <t>　Ⅲ 介護人材の確保その他のサービス提供基盤の整備を推進する</t>
    <rPh sb="3" eb="5">
      <t>カイゴ</t>
    </rPh>
    <rPh sb="5" eb="7">
      <t>ジンザイ</t>
    </rPh>
    <rPh sb="8" eb="10">
      <t>カクホ</t>
    </rPh>
    <rPh sb="12" eb="13">
      <t>タ</t>
    </rPh>
    <rPh sb="18" eb="20">
      <t>テイキョウ</t>
    </rPh>
    <rPh sb="20" eb="22">
      <t>キバン</t>
    </rPh>
    <rPh sb="23" eb="25">
      <t>セイビ</t>
    </rPh>
    <rPh sb="26" eb="28">
      <t>スイシン</t>
    </rPh>
    <phoneticPr fontId="2"/>
  </si>
  <si>
    <t>　１ 介護予防/日常生活支援を推進する</t>
    <rPh sb="3" eb="5">
      <t>カイゴ</t>
    </rPh>
    <rPh sb="5" eb="7">
      <t>ヨボウ</t>
    </rPh>
    <rPh sb="8" eb="10">
      <t>ニチジョウ</t>
    </rPh>
    <rPh sb="10" eb="12">
      <t>セイカツ</t>
    </rPh>
    <rPh sb="12" eb="14">
      <t>シエン</t>
    </rPh>
    <rPh sb="15" eb="17">
      <t>スイシン</t>
    </rPh>
    <phoneticPr fontId="2"/>
  </si>
  <si>
    <t>　２ 認知症総合支援を推進する</t>
    <rPh sb="3" eb="6">
      <t>ニンチショウ</t>
    </rPh>
    <rPh sb="6" eb="8">
      <t>ソウゴウ</t>
    </rPh>
    <rPh sb="8" eb="10">
      <t>シエン</t>
    </rPh>
    <rPh sb="11" eb="13">
      <t>スイシン</t>
    </rPh>
    <phoneticPr fontId="2"/>
  </si>
  <si>
    <t>　３ 在宅医療・在宅介護連携の体制を構築する</t>
    <rPh sb="3" eb="5">
      <t>ザイタク</t>
    </rPh>
    <rPh sb="5" eb="7">
      <t>イリョウ</t>
    </rPh>
    <rPh sb="8" eb="10">
      <t>ザイタク</t>
    </rPh>
    <rPh sb="10" eb="12">
      <t>カイゴ</t>
    </rPh>
    <rPh sb="12" eb="14">
      <t>レンケイ</t>
    </rPh>
    <rPh sb="15" eb="17">
      <t>タイセイ</t>
    </rPh>
    <rPh sb="18" eb="20">
      <t>コウチク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</si>
</sst>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quot;点&quot;"/>
    <numFmt numFmtId="178" formatCode="\(0.0%\)"/>
    <numFmt numFmtId="179" formatCode="#,##0.0&quot;点&quot;"/>
    <numFmt numFmtId="180" formatCode="#,##0.0&quot;点&quot;;&quot;▲&quot;#,##0.0&quot;点&quot;"/>
    <numFmt numFmtId="181" formatCode="\(0.0%\);&quot;(▲ &quot;0.0%\)"/>
    <numFmt numFmtId="182"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theme="1"/>
      <name val="UD デジタル 教科書体 NK-R"/>
      <family val="1"/>
      <charset val="128"/>
    </font>
    <font>
      <b/>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color theme="1"/>
      <name val="游ゴシック"/>
      <family val="2"/>
      <scheme val="minor"/>
    </font>
    <font>
      <sz val="11"/>
      <color theme="1"/>
      <name val="Meiryo UI"/>
      <family val="3"/>
      <charset val="128"/>
    </font>
    <font>
      <sz val="11"/>
      <color rgb="FFFF0000"/>
      <name val="Meiryo UI"/>
      <family val="3"/>
      <charset val="128"/>
    </font>
    <font>
      <sz val="11"/>
      <name val="Meiryo UI"/>
      <family val="3"/>
      <charset val="128"/>
    </font>
    <font>
      <sz val="11"/>
      <color rgb="FF0070C0"/>
      <name val="Meiryo UI"/>
      <family val="3"/>
      <charset val="128"/>
    </font>
    <font>
      <sz val="9"/>
      <color theme="1"/>
      <name val="Meiryo UI"/>
      <family val="3"/>
      <charset val="128"/>
    </font>
    <font>
      <sz val="10"/>
      <color theme="1"/>
      <name val="Meiryo UI"/>
      <family val="3"/>
      <charset val="128"/>
    </font>
    <font>
      <sz val="11"/>
      <color rgb="FFFF0000"/>
      <name val="游ゴシック"/>
      <family val="3"/>
      <charset val="128"/>
      <scheme val="minor"/>
    </font>
    <font>
      <sz val="10"/>
      <color rgb="FFFF0000"/>
      <name val="Meiryo UI"/>
      <family val="3"/>
      <charset val="128"/>
    </font>
    <font>
      <sz val="6"/>
      <name val="游ゴシック"/>
      <family val="3"/>
      <charset val="128"/>
      <scheme val="minor"/>
    </font>
    <font>
      <sz val="8"/>
      <color theme="1"/>
      <name val="游ゴシック"/>
      <family val="2"/>
      <charset val="128"/>
      <scheme val="minor"/>
    </font>
    <font>
      <sz val="11"/>
      <color rgb="FFFF0000"/>
      <name val="UD デジタル 教科書体 NK-R"/>
      <family val="1"/>
      <charset val="128"/>
    </font>
    <font>
      <sz val="11"/>
      <name val="UD デジタル 教科書体 NK-R"/>
      <family val="1"/>
      <charset val="128"/>
    </font>
    <font>
      <sz val="10"/>
      <name val="UD デジタル 教科書体 NK-R"/>
      <family val="1"/>
      <charset val="128"/>
    </font>
    <font>
      <b/>
      <sz val="11"/>
      <color theme="1"/>
      <name val="UD デジタル 教科書体 NK-R"/>
      <family val="1"/>
      <charset val="128"/>
    </font>
    <font>
      <sz val="12"/>
      <color theme="1"/>
      <name val="UD デジタル 教科書体 NK-R"/>
      <family val="1"/>
      <charset val="128"/>
    </font>
    <font>
      <sz val="12"/>
      <name val="UD デジタル 教科書体 NK-R"/>
      <family val="1"/>
      <charset val="128"/>
    </font>
    <font>
      <sz val="12"/>
      <color rgb="FFFF0000"/>
      <name val="UD デジタル 教科書体 NK-R"/>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8" fillId="0" borderId="0"/>
    <xf numFmtId="9" fontId="8" fillId="0" borderId="0" applyFont="0" applyFill="0" applyBorder="0" applyAlignment="0" applyProtection="0">
      <alignment vertical="center"/>
    </xf>
  </cellStyleXfs>
  <cellXfs count="128">
    <xf numFmtId="0" fontId="0" fillId="0" borderId="0" xfId="0">
      <alignment vertical="center"/>
    </xf>
    <xf numFmtId="0" fontId="4" fillId="0" borderId="0" xfId="0" applyFont="1">
      <alignment vertical="center"/>
    </xf>
    <xf numFmtId="0" fontId="5" fillId="0" borderId="0" xfId="0" applyFont="1">
      <alignment vertical="center"/>
    </xf>
    <xf numFmtId="1" fontId="4" fillId="0" borderId="0" xfId="0" applyNumberFormat="1" applyFont="1" applyAlignment="1">
      <alignment horizontal="center" vertical="center"/>
    </xf>
    <xf numFmtId="0" fontId="7" fillId="0" borderId="13" xfId="0" applyFont="1" applyBorder="1" applyAlignment="1">
      <alignment vertical="center"/>
    </xf>
    <xf numFmtId="0" fontId="4" fillId="0" borderId="4" xfId="0" applyFont="1" applyBorder="1">
      <alignment vertical="center"/>
    </xf>
    <xf numFmtId="176" fontId="4" fillId="0" borderId="4" xfId="0" applyNumberFormat="1" applyFont="1" applyBorder="1">
      <alignment vertical="center"/>
    </xf>
    <xf numFmtId="0" fontId="4" fillId="0" borderId="4" xfId="0" applyNumberFormat="1" applyFont="1" applyBorder="1">
      <alignment vertical="center"/>
    </xf>
    <xf numFmtId="0" fontId="7" fillId="0" borderId="12" xfId="0" applyFont="1" applyBorder="1" applyAlignment="1">
      <alignment vertical="center"/>
    </xf>
    <xf numFmtId="0" fontId="4" fillId="0" borderId="0" xfId="0" applyFont="1" applyAlignment="1">
      <alignment horizontal="center" vertical="center"/>
    </xf>
    <xf numFmtId="0" fontId="6" fillId="0" borderId="0" xfId="0" applyFont="1">
      <alignment vertical="center"/>
    </xf>
    <xf numFmtId="0" fontId="9" fillId="0" borderId="0" xfId="2" applyFont="1"/>
    <xf numFmtId="0" fontId="0" fillId="0" borderId="0" xfId="0" applyAlignment="1"/>
    <xf numFmtId="0" fontId="14" fillId="0" borderId="0" xfId="2" applyFont="1" applyAlignment="1">
      <alignment horizontal="left" vertical="center"/>
    </xf>
    <xf numFmtId="0" fontId="0" fillId="0" borderId="4" xfId="0" applyBorder="1">
      <alignment vertical="center"/>
    </xf>
    <xf numFmtId="0" fontId="9" fillId="0" borderId="14" xfId="0" applyFont="1" applyBorder="1" applyAlignment="1"/>
    <xf numFmtId="0" fontId="16" fillId="3"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0" borderId="4" xfId="0" applyBorder="1" applyAlignment="1">
      <alignment vertical="center"/>
    </xf>
    <xf numFmtId="0" fontId="0" fillId="2" borderId="4" xfId="0" applyFill="1"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wrapText="1"/>
    </xf>
    <xf numFmtId="0" fontId="9" fillId="0" borderId="11" xfId="0" applyFont="1" applyBorder="1">
      <alignment vertical="center"/>
    </xf>
    <xf numFmtId="0" fontId="9" fillId="0" borderId="17" xfId="0" applyFont="1" applyBorder="1" applyAlignment="1"/>
    <xf numFmtId="176" fontId="0" fillId="0" borderId="18" xfId="3" applyNumberFormat="1" applyFont="1" applyBorder="1" applyAlignment="1"/>
    <xf numFmtId="176" fontId="0" fillId="4" borderId="19" xfId="3" applyNumberFormat="1" applyFont="1" applyFill="1" applyBorder="1" applyAlignment="1"/>
    <xf numFmtId="176" fontId="0" fillId="2" borderId="20" xfId="3" applyNumberFormat="1" applyFont="1" applyFill="1" applyBorder="1" applyAlignment="1"/>
    <xf numFmtId="176" fontId="0" fillId="5" borderId="19" xfId="3" applyNumberFormat="1" applyFont="1" applyFill="1" applyBorder="1" applyAlignment="1"/>
    <xf numFmtId="176" fontId="0" fillId="2" borderId="0" xfId="3" applyNumberFormat="1" applyFont="1" applyFill="1" applyBorder="1" applyAlignment="1"/>
    <xf numFmtId="0" fontId="0" fillId="0" borderId="4" xfId="0" applyBorder="1" applyAlignment="1">
      <alignment shrinkToFit="1"/>
    </xf>
    <xf numFmtId="0" fontId="0" fillId="0" borderId="4" xfId="0" applyBorder="1" applyAlignment="1">
      <alignment horizontal="right"/>
    </xf>
    <xf numFmtId="176" fontId="0" fillId="0" borderId="4" xfId="0" applyNumberFormat="1" applyBorder="1" applyAlignment="1"/>
    <xf numFmtId="182" fontId="0" fillId="0" borderId="4" xfId="0" applyNumberFormat="1" applyBorder="1" applyAlignment="1">
      <alignment horizontal="right"/>
    </xf>
    <xf numFmtId="0" fontId="9" fillId="0" borderId="21" xfId="0" applyFont="1" applyBorder="1">
      <alignment vertical="center"/>
    </xf>
    <xf numFmtId="0" fontId="9" fillId="0" borderId="22" xfId="0" applyFont="1" applyBorder="1" applyAlignment="1"/>
    <xf numFmtId="176" fontId="0" fillId="0" borderId="23" xfId="3" applyNumberFormat="1" applyFont="1" applyBorder="1" applyAlignment="1"/>
    <xf numFmtId="176" fontId="0" fillId="4" borderId="24" xfId="3" applyNumberFormat="1" applyFont="1" applyFill="1" applyBorder="1" applyAlignment="1"/>
    <xf numFmtId="176" fontId="0" fillId="2" borderId="21" xfId="3" applyNumberFormat="1" applyFont="1" applyFill="1" applyBorder="1" applyAlignment="1"/>
    <xf numFmtId="176" fontId="0" fillId="5" borderId="24" xfId="3" applyNumberFormat="1" applyFont="1" applyFill="1" applyBorder="1" applyAlignment="1"/>
    <xf numFmtId="0" fontId="11" fillId="0" borderId="22" xfId="0" applyFont="1" applyBorder="1" applyAlignment="1"/>
    <xf numFmtId="0" fontId="9" fillId="0" borderId="25" xfId="0" applyFont="1" applyBorder="1" applyAlignment="1"/>
    <xf numFmtId="176" fontId="0" fillId="4" borderId="26" xfId="3" applyNumberFormat="1" applyFont="1" applyFill="1" applyBorder="1" applyAlignment="1"/>
    <xf numFmtId="176" fontId="0" fillId="2" borderId="27" xfId="3" applyNumberFormat="1" applyFont="1" applyFill="1" applyBorder="1" applyAlignment="1"/>
    <xf numFmtId="176" fontId="0" fillId="5" borderId="26" xfId="3" applyNumberFormat="1" applyFont="1" applyFill="1" applyBorder="1" applyAlignment="1"/>
    <xf numFmtId="0" fontId="9" fillId="0" borderId="0" xfId="0" applyFont="1" applyBorder="1" applyAlignment="1">
      <alignment vertical="center" shrinkToFit="1"/>
    </xf>
    <xf numFmtId="0" fontId="9" fillId="0" borderId="0" xfId="0" applyFont="1" applyBorder="1" applyAlignment="1"/>
    <xf numFmtId="176" fontId="0" fillId="0" borderId="0" xfId="3" applyNumberFormat="1" applyFont="1" applyBorder="1" applyAlignment="1"/>
    <xf numFmtId="176" fontId="0" fillId="4" borderId="0" xfId="3" applyNumberFormat="1" applyFont="1" applyFill="1" applyBorder="1" applyAlignment="1"/>
    <xf numFmtId="176" fontId="0" fillId="5" borderId="0" xfId="3" applyNumberFormat="1" applyFont="1" applyFill="1" applyBorder="1" applyAlignment="1"/>
    <xf numFmtId="0" fontId="0" fillId="0" borderId="0" xfId="0" applyFill="1" applyBorder="1" applyAlignment="1">
      <alignment shrinkToFit="1"/>
    </xf>
    <xf numFmtId="0" fontId="0" fillId="0" borderId="0" xfId="0" applyBorder="1" applyAlignment="1">
      <alignment horizontal="right"/>
    </xf>
    <xf numFmtId="176" fontId="0" fillId="0" borderId="0" xfId="0" applyNumberFormat="1" applyAlignment="1"/>
    <xf numFmtId="182" fontId="0" fillId="0" borderId="0" xfId="0" applyNumberFormat="1" applyBorder="1" applyAlignment="1">
      <alignment horizontal="right"/>
    </xf>
    <xf numFmtId="176" fontId="0" fillId="0" borderId="0" xfId="3" applyNumberFormat="1" applyFont="1" applyAlignment="1"/>
    <xf numFmtId="0" fontId="9" fillId="0" borderId="0" xfId="0" applyFont="1" applyFill="1" applyBorder="1" applyAlignment="1"/>
    <xf numFmtId="0" fontId="19" fillId="0" borderId="0" xfId="0" applyFont="1">
      <alignment vertical="center"/>
    </xf>
    <xf numFmtId="0" fontId="20" fillId="0" borderId="0" xfId="0" applyFont="1">
      <alignment vertical="center"/>
    </xf>
    <xf numFmtId="0" fontId="21" fillId="0" borderId="0" xfId="0" applyFont="1">
      <alignment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5" xfId="0" applyNumberFormat="1" applyFont="1" applyBorder="1" applyAlignment="1">
      <alignment horizontal="right"/>
    </xf>
    <xf numFmtId="177" fontId="7" fillId="0" borderId="6" xfId="0" applyNumberFormat="1" applyFont="1" applyBorder="1" applyAlignment="1">
      <alignment horizontal="right"/>
    </xf>
    <xf numFmtId="177" fontId="7" fillId="0" borderId="7" xfId="0" applyNumberFormat="1" applyFont="1" applyBorder="1" applyAlignment="1">
      <alignment horizontal="right"/>
    </xf>
    <xf numFmtId="179" fontId="7" fillId="0" borderId="5" xfId="0" applyNumberFormat="1" applyFont="1" applyBorder="1" applyAlignment="1">
      <alignment horizontal="right"/>
    </xf>
    <xf numFmtId="179" fontId="7" fillId="0" borderId="6" xfId="0" applyNumberFormat="1" applyFont="1" applyBorder="1" applyAlignment="1">
      <alignment horizontal="right"/>
    </xf>
    <xf numFmtId="179" fontId="7" fillId="0" borderId="7" xfId="0" applyNumberFormat="1" applyFont="1" applyBorder="1" applyAlignment="1">
      <alignment horizontal="right"/>
    </xf>
    <xf numFmtId="180" fontId="7" fillId="0" borderId="5" xfId="0" applyNumberFormat="1" applyFont="1" applyBorder="1" applyAlignment="1">
      <alignment horizontal="right"/>
    </xf>
    <xf numFmtId="180" fontId="7" fillId="0" borderId="6" xfId="0" applyNumberFormat="1" applyFont="1" applyBorder="1" applyAlignment="1">
      <alignment horizontal="right"/>
    </xf>
    <xf numFmtId="180" fontId="7" fillId="0" borderId="7" xfId="0" applyNumberFormat="1" applyFont="1" applyBorder="1" applyAlignment="1">
      <alignment horizontal="right"/>
    </xf>
    <xf numFmtId="1" fontId="4" fillId="0" borderId="0" xfId="0" applyNumberFormat="1" applyFont="1" applyAlignment="1">
      <alignment horizontal="center" vertical="center"/>
    </xf>
    <xf numFmtId="178" fontId="7" fillId="0" borderId="8" xfId="0" applyNumberFormat="1" applyFont="1" applyBorder="1" applyAlignment="1">
      <alignment horizontal="right" vertical="center"/>
    </xf>
    <xf numFmtId="178" fontId="7" fillId="0" borderId="9" xfId="0" applyNumberFormat="1" applyFont="1" applyBorder="1" applyAlignment="1">
      <alignment horizontal="right" vertical="center"/>
    </xf>
    <xf numFmtId="178" fontId="7" fillId="0" borderId="10" xfId="0" applyNumberFormat="1" applyFont="1" applyBorder="1" applyAlignment="1">
      <alignment horizontal="right" vertical="center"/>
    </xf>
    <xf numFmtId="181" fontId="7" fillId="0" borderId="8" xfId="1" applyNumberFormat="1" applyFont="1" applyBorder="1" applyAlignment="1">
      <alignment horizontal="right" vertical="center"/>
    </xf>
    <xf numFmtId="181" fontId="7" fillId="0" borderId="9" xfId="1" applyNumberFormat="1" applyFont="1" applyBorder="1" applyAlignment="1">
      <alignment horizontal="right" vertical="center"/>
    </xf>
    <xf numFmtId="181" fontId="7" fillId="0" borderId="10" xfId="1" applyNumberFormat="1" applyFont="1" applyBorder="1" applyAlignment="1">
      <alignment horizontal="righ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10" xfId="0" applyNumberFormat="1" applyFont="1" applyBorder="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7" fontId="7" fillId="0" borderId="4" xfId="0" applyNumberFormat="1" applyFont="1" applyBorder="1" applyAlignment="1">
      <alignment horizontal="center" vertical="center"/>
    </xf>
    <xf numFmtId="0" fontId="7" fillId="0" borderId="11" xfId="0" applyFont="1" applyBorder="1" applyAlignment="1">
      <alignment vertical="center"/>
    </xf>
    <xf numFmtId="0" fontId="7" fillId="0" borderId="4" xfId="0" applyFont="1" applyBorder="1" applyAlignment="1">
      <alignment vertical="center"/>
    </xf>
    <xf numFmtId="0" fontId="22" fillId="0" borderId="0" xfId="0" applyFont="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3"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9" fillId="0" borderId="27" xfId="0" applyFont="1" applyBorder="1">
      <alignment vertical="center"/>
    </xf>
    <xf numFmtId="176" fontId="0" fillId="0" borderId="28" xfId="3" applyNumberFormat="1" applyFont="1" applyBorder="1" applyAlignment="1"/>
  </cellXfs>
  <cellStyles count="4">
    <cellStyle name="パーセント" xfId="1" builtinId="5"/>
    <cellStyle name="パーセント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b="1"/>
              <a:t>レーダーチャート</a:t>
            </a:r>
          </a:p>
        </c:rich>
      </c:tx>
      <c:layout>
        <c:manualLayout>
          <c:xMode val="edge"/>
          <c:yMode val="edge"/>
          <c:x val="0.13309051226830132"/>
          <c:y val="9.42433922590499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v>境港市</c:v>
          </c:tx>
          <c:spPr>
            <a:ln w="28575" cap="rnd">
              <a:solidFill>
                <a:schemeClr val="tx1"/>
              </a:solidFill>
              <a:round/>
            </a:ln>
            <a:effectLst/>
          </c:spPr>
          <c:marker>
            <c:symbol val="none"/>
          </c:marker>
          <c:cat>
            <c:strRef>
              <c:f>'Sheet1 (2)'!$BS$43:$BS$50</c:f>
              <c:strCache>
                <c:ptCount val="8"/>
                <c:pt idx="0">
                  <c:v>Ⅰ持続可能な地域のあるべき姿をかたちにする</c:v>
                </c:pt>
                <c:pt idx="1">
                  <c:v>Ⅱ公正・公平な給付を行う体制を構築する</c:v>
                </c:pt>
                <c:pt idx="2">
                  <c:v>Ⅲ介護人材の確保その他のサービス提供基盤の整備を推進する</c:v>
                </c:pt>
                <c:pt idx="3">
                  <c:v>Ⅳ高齢者がその状況に応じて可能な限り自立した日常生活を営む</c:v>
                </c:pt>
                <c:pt idx="4">
                  <c:v>１介護予防/日常生活支援を推進する</c:v>
                </c:pt>
                <c:pt idx="5">
                  <c:v>２認知症総合支援を推進する</c:v>
                </c:pt>
                <c:pt idx="6">
                  <c:v>３在宅医療・在宅介護連携の体制を構築する</c:v>
                </c:pt>
                <c:pt idx="7">
                  <c:v>４高齢者がその状況に応じて可能な限り自立した日常生活を営む</c:v>
                </c:pt>
              </c:strCache>
            </c:strRef>
          </c:cat>
          <c:val>
            <c:numRef>
              <c:f>'Sheet1 (2)'!$BT$43:$BT$50</c:f>
              <c:numCache>
                <c:formatCode>0.0%</c:formatCode>
                <c:ptCount val="8"/>
                <c:pt idx="0">
                  <c:v>0.69</c:v>
                </c:pt>
                <c:pt idx="1">
                  <c:v>0.56000000000000005</c:v>
                </c:pt>
                <c:pt idx="2">
                  <c:v>0.36</c:v>
                </c:pt>
                <c:pt idx="3">
                  <c:v>0.4</c:v>
                </c:pt>
                <c:pt idx="4">
                  <c:v>0.48</c:v>
                </c:pt>
                <c:pt idx="5">
                  <c:v>0.57999999999999996</c:v>
                </c:pt>
                <c:pt idx="6">
                  <c:v>0.68</c:v>
                </c:pt>
                <c:pt idx="7">
                  <c:v>0.4</c:v>
                </c:pt>
              </c:numCache>
            </c:numRef>
          </c:val>
          <c:extLst>
            <c:ext xmlns:c16="http://schemas.microsoft.com/office/drawing/2014/chart" uri="{C3380CC4-5D6E-409C-BE32-E72D297353CC}">
              <c16:uniqueId val="{00000000-64FD-4DBC-A6EF-FDE3C93D0169}"/>
            </c:ext>
          </c:extLst>
        </c:ser>
        <c:ser>
          <c:idx val="1"/>
          <c:order val="1"/>
          <c:tx>
            <c:v>県内平均</c:v>
          </c:tx>
          <c:spPr>
            <a:ln w="28575" cap="rnd">
              <a:solidFill>
                <a:schemeClr val="accent2"/>
              </a:solidFill>
              <a:prstDash val="sysDash"/>
              <a:round/>
            </a:ln>
            <a:effectLst/>
          </c:spPr>
          <c:marker>
            <c:symbol val="none"/>
          </c:marker>
          <c:cat>
            <c:strRef>
              <c:f>'Sheet1 (2)'!$BS$43:$BS$50</c:f>
              <c:strCache>
                <c:ptCount val="8"/>
                <c:pt idx="0">
                  <c:v>Ⅰ持続可能な地域のあるべき姿をかたちにする</c:v>
                </c:pt>
                <c:pt idx="1">
                  <c:v>Ⅱ公正・公平な給付を行う体制を構築する</c:v>
                </c:pt>
                <c:pt idx="2">
                  <c:v>Ⅲ介護人材の確保その他のサービス提供基盤の整備を推進する</c:v>
                </c:pt>
                <c:pt idx="3">
                  <c:v>Ⅳ高齢者がその状況に応じて可能な限り自立した日常生活を営む</c:v>
                </c:pt>
                <c:pt idx="4">
                  <c:v>１介護予防/日常生活支援を推進する</c:v>
                </c:pt>
                <c:pt idx="5">
                  <c:v>２認知症総合支援を推進する</c:v>
                </c:pt>
                <c:pt idx="6">
                  <c:v>３在宅医療・在宅介護連携の体制を構築する</c:v>
                </c:pt>
                <c:pt idx="7">
                  <c:v>４高齢者がその状況に応じて可能な限り自立した日常生活を営む</c:v>
                </c:pt>
              </c:strCache>
            </c:strRef>
          </c:cat>
          <c:val>
            <c:numRef>
              <c:f>'Sheet1 (2)'!$BU$43:$BU$50</c:f>
              <c:numCache>
                <c:formatCode>0.0%</c:formatCode>
                <c:ptCount val="8"/>
                <c:pt idx="0">
                  <c:v>0.59889999999999999</c:v>
                </c:pt>
                <c:pt idx="1">
                  <c:v>0.60950000000000004</c:v>
                </c:pt>
                <c:pt idx="2">
                  <c:v>0.37369999999999998</c:v>
                </c:pt>
                <c:pt idx="3">
                  <c:v>0.44740000000000002</c:v>
                </c:pt>
                <c:pt idx="4">
                  <c:v>0.55889999999999995</c:v>
                </c:pt>
                <c:pt idx="5">
                  <c:v>0.59740000000000004</c:v>
                </c:pt>
                <c:pt idx="6">
                  <c:v>0.75419999999999998</c:v>
                </c:pt>
                <c:pt idx="7">
                  <c:v>0.44740000000000002</c:v>
                </c:pt>
              </c:numCache>
            </c:numRef>
          </c:val>
          <c:extLst>
            <c:ext xmlns:c16="http://schemas.microsoft.com/office/drawing/2014/chart" uri="{C3380CC4-5D6E-409C-BE32-E72D297353CC}">
              <c16:uniqueId val="{00000001-64FD-4DBC-A6EF-FDE3C93D0169}"/>
            </c:ext>
          </c:extLst>
        </c:ser>
        <c:dLbls>
          <c:showLegendKey val="0"/>
          <c:showVal val="0"/>
          <c:showCatName val="0"/>
          <c:showSerName val="0"/>
          <c:showPercent val="0"/>
          <c:showBubbleSize val="0"/>
        </c:dLbls>
        <c:axId val="375366808"/>
        <c:axId val="375371728"/>
      </c:radarChart>
      <c:catAx>
        <c:axId val="375366808"/>
        <c:scaling>
          <c:orientation val="minMax"/>
        </c:scaling>
        <c:delete val="0"/>
        <c:axPos val="b"/>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800" b="0" i="0" u="none" strike="noStrike" kern="1200" baseline="0">
                <a:solidFill>
                  <a:sysClr val="windowText" lastClr="000000"/>
                </a:solidFill>
                <a:latin typeface="+mn-lt"/>
                <a:ea typeface="+mn-ea"/>
                <a:cs typeface="+mn-cs"/>
              </a:defRPr>
            </a:pPr>
            <a:endParaRPr lang="ja-JP"/>
          </a:p>
        </c:txPr>
        <c:crossAx val="375371728"/>
        <c:crosses val="autoZero"/>
        <c:auto val="1"/>
        <c:lblAlgn val="ctr"/>
        <c:lblOffset val="100"/>
        <c:noMultiLvlLbl val="0"/>
      </c:catAx>
      <c:valAx>
        <c:axId val="375371728"/>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5366808"/>
        <c:crosses val="autoZero"/>
        <c:crossBetween val="between"/>
        <c:majorUnit val="0.2"/>
        <c:minorUnit val="0.1"/>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Entry>
      <c:layout>
        <c:manualLayout>
          <c:xMode val="edge"/>
          <c:yMode val="edge"/>
          <c:x val="0.62281179321950342"/>
          <c:y val="0.11390512727317366"/>
          <c:w val="0.24975644414192416"/>
          <c:h val="5.1536904193069694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b="1"/>
              <a:t>レーダーチャート</a:t>
            </a:r>
          </a:p>
        </c:rich>
      </c:tx>
      <c:layout>
        <c:manualLayout>
          <c:xMode val="edge"/>
          <c:yMode val="edge"/>
          <c:x val="0.13309051226830132"/>
          <c:y val="9.42433922590499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v>境港市</c:v>
          </c:tx>
          <c:spPr>
            <a:ln w="28575" cap="rnd">
              <a:solidFill>
                <a:schemeClr val="tx1"/>
              </a:solidFill>
              <a:round/>
            </a:ln>
            <a:effectLst/>
          </c:spPr>
          <c:marker>
            <c:symbol val="none"/>
          </c:marker>
          <c:cat>
            <c:strRef>
              <c:f>Sheet1!$BS$42:$BS$49</c:f>
              <c:strCache>
                <c:ptCount val="8"/>
                <c:pt idx="0">
                  <c:v>Ⅰ持続可能な地域のあるべき姿をかたちにする</c:v>
                </c:pt>
                <c:pt idx="1">
                  <c:v>Ⅱ公正・公平な給付を行う体制を構築する</c:v>
                </c:pt>
                <c:pt idx="2">
                  <c:v>Ⅲ介護人材の確保その他のサービス提供基盤の整備を推進する</c:v>
                </c:pt>
                <c:pt idx="3">
                  <c:v>Ⅳ高齢者がその状況に応じて可能な限り自立した日常生活を営む</c:v>
                </c:pt>
                <c:pt idx="4">
                  <c:v>Ⅰ介護予防/日常生活支援を推進する</c:v>
                </c:pt>
                <c:pt idx="5">
                  <c:v>Ⅱ認知症総合支援を推進する</c:v>
                </c:pt>
                <c:pt idx="6">
                  <c:v>Ⅲ在宅医療・在宅介護連携の体制を構築する</c:v>
                </c:pt>
                <c:pt idx="7">
                  <c:v>Ⅳ高齢者がその状況に応じて可能な限り自立した日常生活を営む</c:v>
                </c:pt>
              </c:strCache>
            </c:strRef>
          </c:cat>
          <c:val>
            <c:numRef>
              <c:f>Sheet1!$BT$42:$BT$49</c:f>
              <c:numCache>
                <c:formatCode>0.0%</c:formatCode>
                <c:ptCount val="8"/>
                <c:pt idx="0">
                  <c:v>0.79069767441860461</c:v>
                </c:pt>
                <c:pt idx="1">
                  <c:v>0.25</c:v>
                </c:pt>
                <c:pt idx="2">
                  <c:v>0.62903225806451613</c:v>
                </c:pt>
                <c:pt idx="3">
                  <c:v>0.94736842105263153</c:v>
                </c:pt>
                <c:pt idx="4">
                  <c:v>0.72727272727272729</c:v>
                </c:pt>
                <c:pt idx="5">
                  <c:v>0.19555555555555557</c:v>
                </c:pt>
                <c:pt idx="6">
                  <c:v>0.85</c:v>
                </c:pt>
                <c:pt idx="7">
                  <c:v>0.45833333333333331</c:v>
                </c:pt>
              </c:numCache>
            </c:numRef>
          </c:val>
          <c:extLst>
            <c:ext xmlns:c16="http://schemas.microsoft.com/office/drawing/2014/chart" uri="{C3380CC4-5D6E-409C-BE32-E72D297353CC}">
              <c16:uniqueId val="{00000000-4B84-4BF9-A76B-FE0CA0943C17}"/>
            </c:ext>
          </c:extLst>
        </c:ser>
        <c:ser>
          <c:idx val="1"/>
          <c:order val="1"/>
          <c:tx>
            <c:v>県内平均</c:v>
          </c:tx>
          <c:spPr>
            <a:ln w="28575" cap="rnd">
              <a:solidFill>
                <a:schemeClr val="accent2"/>
              </a:solidFill>
              <a:prstDash val="sysDash"/>
              <a:round/>
            </a:ln>
            <a:effectLst/>
          </c:spPr>
          <c:marker>
            <c:symbol val="none"/>
          </c:marker>
          <c:cat>
            <c:strRef>
              <c:f>Sheet1!$BS$42:$BS$49</c:f>
              <c:strCache>
                <c:ptCount val="8"/>
                <c:pt idx="0">
                  <c:v>Ⅰ持続可能な地域のあるべき姿をかたちにする</c:v>
                </c:pt>
                <c:pt idx="1">
                  <c:v>Ⅱ公正・公平な給付を行う体制を構築する</c:v>
                </c:pt>
                <c:pt idx="2">
                  <c:v>Ⅲ介護人材の確保その他のサービス提供基盤の整備を推進する</c:v>
                </c:pt>
                <c:pt idx="3">
                  <c:v>Ⅳ高齢者がその状況に応じて可能な限り自立した日常生活を営む</c:v>
                </c:pt>
                <c:pt idx="4">
                  <c:v>Ⅰ介護予防/日常生活支援を推進する</c:v>
                </c:pt>
                <c:pt idx="5">
                  <c:v>Ⅱ認知症総合支援を推進する</c:v>
                </c:pt>
                <c:pt idx="6">
                  <c:v>Ⅲ在宅医療・在宅介護連携の体制を構築する</c:v>
                </c:pt>
                <c:pt idx="7">
                  <c:v>Ⅳ高齢者がその状況に応じて可能な限り自立した日常生活を営む</c:v>
                </c:pt>
              </c:strCache>
            </c:strRef>
          </c:cat>
          <c:val>
            <c:numRef>
              <c:f>Sheet1!$BU$42:$BU$49</c:f>
              <c:numCache>
                <c:formatCode>0.0%</c:formatCode>
                <c:ptCount val="8"/>
                <c:pt idx="0">
                  <c:v>0.82232558139534884</c:v>
                </c:pt>
                <c:pt idx="1">
                  <c:v>0.32750000000000001</c:v>
                </c:pt>
                <c:pt idx="2">
                  <c:v>0.66387096774193555</c:v>
                </c:pt>
                <c:pt idx="3">
                  <c:v>0.9810526315789474</c:v>
                </c:pt>
                <c:pt idx="4">
                  <c:v>0.68181818181818177</c:v>
                </c:pt>
                <c:pt idx="5">
                  <c:v>0.43344444444444447</c:v>
                </c:pt>
                <c:pt idx="6">
                  <c:v>0.58583333333333332</c:v>
                </c:pt>
                <c:pt idx="7">
                  <c:v>0.59624999999999995</c:v>
                </c:pt>
              </c:numCache>
            </c:numRef>
          </c:val>
          <c:extLst>
            <c:ext xmlns:c16="http://schemas.microsoft.com/office/drawing/2014/chart" uri="{C3380CC4-5D6E-409C-BE32-E72D297353CC}">
              <c16:uniqueId val="{00000001-4B84-4BF9-A76B-FE0CA0943C17}"/>
            </c:ext>
          </c:extLst>
        </c:ser>
        <c:dLbls>
          <c:showLegendKey val="0"/>
          <c:showVal val="0"/>
          <c:showCatName val="0"/>
          <c:showSerName val="0"/>
          <c:showPercent val="0"/>
          <c:showBubbleSize val="0"/>
        </c:dLbls>
        <c:axId val="375366808"/>
        <c:axId val="375371728"/>
      </c:radarChart>
      <c:catAx>
        <c:axId val="375366808"/>
        <c:scaling>
          <c:orientation val="minMax"/>
        </c:scaling>
        <c:delete val="0"/>
        <c:axPos val="b"/>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800" b="0" i="0" u="none" strike="noStrike" kern="1200" baseline="0">
                <a:solidFill>
                  <a:sysClr val="windowText" lastClr="000000"/>
                </a:solidFill>
                <a:latin typeface="+mn-lt"/>
                <a:ea typeface="+mn-ea"/>
                <a:cs typeface="+mn-cs"/>
              </a:defRPr>
            </a:pPr>
            <a:endParaRPr lang="ja-JP"/>
          </a:p>
        </c:txPr>
        <c:crossAx val="375371728"/>
        <c:crosses val="autoZero"/>
        <c:auto val="1"/>
        <c:lblAlgn val="ctr"/>
        <c:lblOffset val="100"/>
        <c:noMultiLvlLbl val="0"/>
      </c:catAx>
      <c:valAx>
        <c:axId val="375371728"/>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5366808"/>
        <c:crosses val="autoZero"/>
        <c:crossBetween val="between"/>
        <c:majorUnit val="0.2"/>
        <c:minorUnit val="0.1"/>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Entry>
      <c:layout>
        <c:manualLayout>
          <c:xMode val="edge"/>
          <c:yMode val="edge"/>
          <c:x val="0.68014075750588543"/>
          <c:y val="0.11390525714351672"/>
          <c:w val="0.20285090325506486"/>
          <c:h val="5.1536904193069694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97900262467221"/>
          <c:y val="0.13047871876707698"/>
          <c:w val="0.4673256847756268"/>
          <c:h val="0.7567977624844141"/>
        </c:manualLayout>
      </c:layout>
      <c:radarChart>
        <c:radarStyle val="marker"/>
        <c:varyColors val="0"/>
        <c:ser>
          <c:idx val="0"/>
          <c:order val="0"/>
          <c:tx>
            <c:strRef>
              <c:f>'R6推進交付金+支援交付金'!$D$7</c:f>
              <c:strCache>
                <c:ptCount val="1"/>
                <c:pt idx="0">
                  <c:v>境港市</c:v>
                </c:pt>
              </c:strCache>
            </c:strRef>
          </c:tx>
          <c:spPr>
            <a:ln>
              <a:solidFill>
                <a:srgbClr val="FF0000"/>
              </a:solidFill>
            </a:ln>
          </c:spPr>
          <c:marker>
            <c:symbol val="none"/>
          </c:marker>
          <c:cat>
            <c:strRef>
              <c:f>'R6推進交付金+支援交付金'!$C$8:$C$15</c:f>
              <c:strCache>
                <c:ptCount val="8"/>
                <c:pt idx="0">
                  <c:v>Ⅰ持続可能な地域のあるべき姿をかたちにする</c:v>
                </c:pt>
                <c:pt idx="1">
                  <c:v>Ⅱ公正・公平な給付を行う体制を構築する</c:v>
                </c:pt>
                <c:pt idx="2">
                  <c:v>Ⅲ介護人材の確保その他のサービス提供基盤の整備を推進する</c:v>
                </c:pt>
                <c:pt idx="3">
                  <c:v>Ⅳ高齢者がその状況に応じて可能な限り自立した日常生活を営む</c:v>
                </c:pt>
                <c:pt idx="4">
                  <c:v>Ⅰ介護予防/日常生活支援を推進する</c:v>
                </c:pt>
                <c:pt idx="5">
                  <c:v>Ⅱ認知症総合支援を推進する</c:v>
                </c:pt>
                <c:pt idx="6">
                  <c:v>Ⅲ在宅医療・在宅介護連携の体制を構築する</c:v>
                </c:pt>
                <c:pt idx="7">
                  <c:v>Ⅳ高齢者がその状況に応じて可能な限り自立した日常生活を営む</c:v>
                </c:pt>
              </c:strCache>
            </c:strRef>
          </c:cat>
          <c:val>
            <c:numRef>
              <c:f>'R6推進交付金+支援交付金'!$D$8:$D$15</c:f>
              <c:numCache>
                <c:formatCode>0.0%</c:formatCode>
                <c:ptCount val="8"/>
                <c:pt idx="0">
                  <c:v>0.69</c:v>
                </c:pt>
                <c:pt idx="1">
                  <c:v>0.56000000000000005</c:v>
                </c:pt>
                <c:pt idx="2">
                  <c:v>0.36</c:v>
                </c:pt>
                <c:pt idx="3">
                  <c:v>0.4</c:v>
                </c:pt>
                <c:pt idx="4">
                  <c:v>0.48</c:v>
                </c:pt>
                <c:pt idx="5">
                  <c:v>0.57999999999999996</c:v>
                </c:pt>
                <c:pt idx="6">
                  <c:v>0.68</c:v>
                </c:pt>
                <c:pt idx="7">
                  <c:v>0.4</c:v>
                </c:pt>
              </c:numCache>
            </c:numRef>
          </c:val>
          <c:extLst>
            <c:ext xmlns:c16="http://schemas.microsoft.com/office/drawing/2014/chart" uri="{C3380CC4-5D6E-409C-BE32-E72D297353CC}">
              <c16:uniqueId val="{00000000-1085-452B-8F78-12EA1F37B957}"/>
            </c:ext>
          </c:extLst>
        </c:ser>
        <c:ser>
          <c:idx val="1"/>
          <c:order val="1"/>
          <c:tx>
            <c:strRef>
              <c:f>'R6推進交付金+支援交付金'!$E$7</c:f>
              <c:strCache>
                <c:ptCount val="1"/>
                <c:pt idx="0">
                  <c:v>県内平均</c:v>
                </c:pt>
              </c:strCache>
            </c:strRef>
          </c:tx>
          <c:spPr>
            <a:ln>
              <a:solidFill>
                <a:schemeClr val="accent1">
                  <a:lumMod val="75000"/>
                </a:schemeClr>
              </a:solidFill>
            </a:ln>
          </c:spPr>
          <c:marker>
            <c:symbol val="none"/>
          </c:marker>
          <c:cat>
            <c:strRef>
              <c:f>'R6推進交付金+支援交付金'!$C$8:$C$15</c:f>
              <c:strCache>
                <c:ptCount val="8"/>
                <c:pt idx="0">
                  <c:v>Ⅰ持続可能な地域のあるべき姿をかたちにする</c:v>
                </c:pt>
                <c:pt idx="1">
                  <c:v>Ⅱ公正・公平な給付を行う体制を構築する</c:v>
                </c:pt>
                <c:pt idx="2">
                  <c:v>Ⅲ介護人材の確保その他のサービス提供基盤の整備を推進する</c:v>
                </c:pt>
                <c:pt idx="3">
                  <c:v>Ⅳ高齢者がその状況に応じて可能な限り自立した日常生活を営む</c:v>
                </c:pt>
                <c:pt idx="4">
                  <c:v>Ⅰ介護予防/日常生活支援を推進する</c:v>
                </c:pt>
                <c:pt idx="5">
                  <c:v>Ⅱ認知症総合支援を推進する</c:v>
                </c:pt>
                <c:pt idx="6">
                  <c:v>Ⅲ在宅医療・在宅介護連携の体制を構築する</c:v>
                </c:pt>
                <c:pt idx="7">
                  <c:v>Ⅳ高齢者がその状況に応じて可能な限り自立した日常生活を営む</c:v>
                </c:pt>
              </c:strCache>
            </c:strRef>
          </c:cat>
          <c:val>
            <c:numRef>
              <c:f>'R6推進交付金+支援交付金'!$E$8:$E$15</c:f>
              <c:numCache>
                <c:formatCode>0.0%</c:formatCode>
                <c:ptCount val="8"/>
                <c:pt idx="0">
                  <c:v>0.59889999999999999</c:v>
                </c:pt>
                <c:pt idx="1">
                  <c:v>0.60950000000000004</c:v>
                </c:pt>
                <c:pt idx="2">
                  <c:v>0.37369999999999998</c:v>
                </c:pt>
                <c:pt idx="3">
                  <c:v>0.44740000000000002</c:v>
                </c:pt>
                <c:pt idx="4">
                  <c:v>0.55889999999999995</c:v>
                </c:pt>
                <c:pt idx="5">
                  <c:v>0.59740000000000004</c:v>
                </c:pt>
                <c:pt idx="6">
                  <c:v>0.75419999999999998</c:v>
                </c:pt>
                <c:pt idx="7">
                  <c:v>0.44740000000000002</c:v>
                </c:pt>
              </c:numCache>
            </c:numRef>
          </c:val>
          <c:extLst>
            <c:ext xmlns:c16="http://schemas.microsoft.com/office/drawing/2014/chart" uri="{C3380CC4-5D6E-409C-BE32-E72D297353CC}">
              <c16:uniqueId val="{00000001-1085-452B-8F78-12EA1F37B957}"/>
            </c:ext>
          </c:extLst>
        </c:ser>
        <c:ser>
          <c:idx val="2"/>
          <c:order val="2"/>
          <c:tx>
            <c:strRef>
              <c:f>'R6推進交付金+支援交付金'!$G$7</c:f>
              <c:strCache>
                <c:ptCount val="1"/>
                <c:pt idx="0">
                  <c:v>全国平均</c:v>
                </c:pt>
              </c:strCache>
            </c:strRef>
          </c:tx>
          <c:spPr>
            <a:ln>
              <a:solidFill>
                <a:srgbClr val="FFC000"/>
              </a:solidFill>
            </a:ln>
          </c:spPr>
          <c:marker>
            <c:symbol val="none"/>
          </c:marker>
          <c:val>
            <c:numRef>
              <c:f>'R6推進交付金+支援交付金'!$G$8:$G$15</c:f>
              <c:numCache>
                <c:formatCode>0.0%</c:formatCode>
                <c:ptCount val="8"/>
                <c:pt idx="0">
                  <c:v>0.56169999999999998</c:v>
                </c:pt>
                <c:pt idx="1">
                  <c:v>0.59819999999999995</c:v>
                </c:pt>
                <c:pt idx="2">
                  <c:v>0.41039999999999999</c:v>
                </c:pt>
                <c:pt idx="3">
                  <c:v>0.48609999999999998</c:v>
                </c:pt>
                <c:pt idx="4">
                  <c:v>0.51519999999999999</c:v>
                </c:pt>
                <c:pt idx="5">
                  <c:v>0.54520000000000002</c:v>
                </c:pt>
                <c:pt idx="6">
                  <c:v>0.62070000000000003</c:v>
                </c:pt>
                <c:pt idx="7">
                  <c:v>0.48609999999999998</c:v>
                </c:pt>
              </c:numCache>
            </c:numRef>
          </c:val>
          <c:extLst>
            <c:ext xmlns:c16="http://schemas.microsoft.com/office/drawing/2014/chart" uri="{C3380CC4-5D6E-409C-BE32-E72D297353CC}">
              <c16:uniqueId val="{00000002-1085-452B-8F78-12EA1F37B957}"/>
            </c:ext>
          </c:extLst>
        </c:ser>
        <c:dLbls>
          <c:showLegendKey val="0"/>
          <c:showVal val="0"/>
          <c:showCatName val="0"/>
          <c:showSerName val="0"/>
          <c:showPercent val="0"/>
          <c:showBubbleSize val="0"/>
        </c:dLbls>
        <c:axId val="554069160"/>
        <c:axId val="554069944"/>
      </c:radarChart>
      <c:catAx>
        <c:axId val="554069160"/>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554069944"/>
        <c:crosses val="autoZero"/>
        <c:auto val="1"/>
        <c:lblAlgn val="ctr"/>
        <c:lblOffset val="100"/>
        <c:noMultiLvlLbl val="0"/>
      </c:catAx>
      <c:valAx>
        <c:axId val="554069944"/>
        <c:scaling>
          <c:orientation val="minMax"/>
          <c:max val="1"/>
        </c:scaling>
        <c:delete val="0"/>
        <c:axPos val="l"/>
        <c:majorGridlines/>
        <c:numFmt formatCode="0.0%" sourceLinked="1"/>
        <c:majorTickMark val="cross"/>
        <c:minorTickMark val="none"/>
        <c:tickLblPos val="nextTo"/>
        <c:crossAx val="554069160"/>
        <c:crosses val="autoZero"/>
        <c:crossBetween val="between"/>
      </c:valAx>
    </c:plotArea>
    <c:legend>
      <c:legendPos val="r"/>
      <c:layout>
        <c:manualLayout>
          <c:xMode val="edge"/>
          <c:yMode val="edge"/>
          <c:x val="0.8304265436053192"/>
          <c:y val="0.74778212274027533"/>
          <c:w val="0.15615528474977652"/>
          <c:h val="0.12512359550561797"/>
        </c:manualLayout>
      </c:layout>
      <c:overlay val="0"/>
      <c:txPr>
        <a:bodyPr/>
        <a:lstStyle/>
        <a:p>
          <a:pPr>
            <a:defRPr sz="800"/>
          </a:pPr>
          <a:endParaRPr lang="ja-JP"/>
        </a:p>
      </c:txPr>
    </c:legend>
    <c:plotVisOnly val="1"/>
    <c:dispBlanksAs val="gap"/>
    <c:showDLblsOverMax val="0"/>
  </c:chart>
  <c:spPr>
    <a:ln>
      <a:noFill/>
    </a:ln>
  </c:spPr>
  <c:txPr>
    <a:bodyPr/>
    <a:lstStyle/>
    <a:p>
      <a:pPr>
        <a:defRPr>
          <a:latin typeface="MS UI Gothic" pitchFamily="50" charset="-128"/>
          <a:ea typeface="MS UI Gothic" pitchFamily="50" charset="-128"/>
        </a:defRPr>
      </a:pPr>
      <a:endParaRPr lang="ja-JP"/>
    </a:p>
  </c:txPr>
  <c:printSettings>
    <c:headerFooter/>
    <c:pageMargins b="0.75000000000000155" l="0.70000000000000062" r="0.70000000000000062" t="0.750000000000001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27</xdr:col>
      <xdr:colOff>11906</xdr:colOff>
      <xdr:row>54</xdr:row>
      <xdr:rowOff>154780</xdr:rowOff>
    </xdr:from>
    <xdr:to>
      <xdr:col>59</xdr:col>
      <xdr:colOff>-1</xdr:colOff>
      <xdr:row>72</xdr:row>
      <xdr:rowOff>226219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202406</xdr:colOff>
      <xdr:row>58</xdr:row>
      <xdr:rowOff>76996</xdr:rowOff>
    </xdr:from>
    <xdr:to>
      <xdr:col>63</xdr:col>
      <xdr:colOff>155577</xdr:colOff>
      <xdr:row>73</xdr:row>
      <xdr:rowOff>234952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21949</xdr:colOff>
      <xdr:row>18</xdr:row>
      <xdr:rowOff>47625</xdr:rowOff>
    </xdr:from>
    <xdr:to>
      <xdr:col>5</xdr:col>
      <xdr:colOff>130968</xdr:colOff>
      <xdr:row>43</xdr:row>
      <xdr:rowOff>119062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D1:BU79"/>
  <sheetViews>
    <sheetView tabSelected="1" view="pageBreakPreview" topLeftCell="A13" zoomScale="80" zoomScaleNormal="100" zoomScaleSheetLayoutView="80" workbookViewId="0">
      <selection activeCell="AF28" sqref="AF28"/>
    </sheetView>
  </sheetViews>
  <sheetFormatPr defaultColWidth="2.75" defaultRowHeight="21.75" customHeight="1" x14ac:dyDescent="0.4"/>
  <cols>
    <col min="1" max="64" width="2.75" style="1"/>
    <col min="65" max="65" width="8.125" style="1" bestFit="1" customWidth="1"/>
    <col min="66" max="66" width="2.75" style="1"/>
    <col min="67" max="67" width="4.375" style="1" bestFit="1" customWidth="1"/>
    <col min="68" max="70" width="2.75" style="1"/>
    <col min="71" max="71" width="67.375" style="1" bestFit="1" customWidth="1"/>
    <col min="72" max="73" width="9.625" style="1" bestFit="1" customWidth="1"/>
    <col min="74" max="16384" width="2.75" style="1"/>
  </cols>
  <sheetData>
    <row r="1" spans="30:61" ht="24" customHeight="1" thickBot="1" x14ac:dyDescent="0.45">
      <c r="BC1" s="111" t="s">
        <v>25</v>
      </c>
      <c r="BD1" s="112"/>
      <c r="BE1" s="112"/>
      <c r="BF1" s="113"/>
    </row>
    <row r="2" spans="30:61" ht="13.5" customHeight="1" x14ac:dyDescent="0.4"/>
    <row r="3" spans="30:61" ht="21.75" customHeight="1" x14ac:dyDescent="0.4">
      <c r="AD3" s="64"/>
      <c r="AE3" s="2" t="s">
        <v>24</v>
      </c>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row>
    <row r="4" spans="30:61" ht="21.75" customHeight="1" x14ac:dyDescent="0.4">
      <c r="AD4" s="64"/>
      <c r="AE4" s="64"/>
      <c r="AF4" s="64" t="s">
        <v>69</v>
      </c>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row>
    <row r="5" spans="30:61" ht="21.75" customHeight="1" x14ac:dyDescent="0.4">
      <c r="AD5" s="64"/>
      <c r="AE5" s="64"/>
      <c r="AF5" s="64" t="s">
        <v>70</v>
      </c>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row>
    <row r="6" spans="30:61" ht="21.75" customHeight="1" x14ac:dyDescent="0.4">
      <c r="AD6" s="64"/>
      <c r="AE6" s="64"/>
      <c r="AF6" s="64" t="s">
        <v>71</v>
      </c>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row>
    <row r="7" spans="30:61" ht="21.75" customHeight="1" x14ac:dyDescent="0.4">
      <c r="AF7" s="64" t="s">
        <v>72</v>
      </c>
    </row>
    <row r="8" spans="30:61" ht="21.75" customHeight="1" x14ac:dyDescent="0.4">
      <c r="AD8" s="64"/>
      <c r="AE8" s="64"/>
      <c r="AF8" s="64" t="s">
        <v>73</v>
      </c>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row>
    <row r="9" spans="30:61" ht="21.75" customHeight="1" x14ac:dyDescent="0.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row>
    <row r="10" spans="30:61" ht="21.75" customHeight="1" x14ac:dyDescent="0.4">
      <c r="AD10" s="64"/>
      <c r="AE10" s="2" t="s">
        <v>87</v>
      </c>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row>
    <row r="11" spans="30:61" ht="21.75" customHeight="1" x14ac:dyDescent="0.4">
      <c r="AD11" s="64"/>
      <c r="AE11" s="1" t="s">
        <v>105</v>
      </c>
      <c r="BG11" s="64"/>
      <c r="BH11" s="64"/>
      <c r="BI11" s="64"/>
    </row>
    <row r="12" spans="30:61" ht="21.75" customHeight="1" x14ac:dyDescent="0.4">
      <c r="AD12" s="64"/>
      <c r="AE12" s="64" t="s">
        <v>107</v>
      </c>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row>
    <row r="13" spans="30:61" ht="21.75" customHeight="1" x14ac:dyDescent="0.4">
      <c r="AD13" s="64"/>
      <c r="AE13" s="64"/>
      <c r="AF13" s="64" t="s">
        <v>88</v>
      </c>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row>
    <row r="14" spans="30:61" ht="21.75" customHeight="1" x14ac:dyDescent="0.4">
      <c r="AD14" s="64"/>
      <c r="AE14" s="64"/>
      <c r="AF14" s="64" t="s">
        <v>89</v>
      </c>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row>
    <row r="15" spans="30:61" ht="21.75" customHeight="1" x14ac:dyDescent="0.4">
      <c r="AD15" s="64"/>
      <c r="AE15" s="64" t="s">
        <v>108</v>
      </c>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row>
    <row r="16" spans="30:61" ht="21.75" customHeight="1" x14ac:dyDescent="0.4">
      <c r="AD16" s="64"/>
      <c r="AE16" s="64"/>
      <c r="AF16" s="64" t="s">
        <v>90</v>
      </c>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row>
    <row r="17" spans="30:61" ht="21.75" customHeight="1" x14ac:dyDescent="0.4">
      <c r="AD17" s="64"/>
      <c r="AE17" s="64"/>
      <c r="AF17" s="64" t="s">
        <v>91</v>
      </c>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row>
    <row r="18" spans="30:61" ht="21.75" customHeight="1" x14ac:dyDescent="0.4">
      <c r="AD18" s="64"/>
      <c r="AE18" s="64" t="s">
        <v>109</v>
      </c>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row>
    <row r="19" spans="30:61" ht="21.75" customHeight="1" x14ac:dyDescent="0.4">
      <c r="AD19" s="64"/>
      <c r="AE19" s="64"/>
      <c r="AF19" s="64" t="s">
        <v>94</v>
      </c>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row>
    <row r="20" spans="30:61" ht="21.75" customHeight="1" x14ac:dyDescent="0.4">
      <c r="AD20" s="64"/>
      <c r="AE20" s="64"/>
      <c r="AF20" s="64" t="s">
        <v>95</v>
      </c>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row>
    <row r="21" spans="30:61" ht="21.75" customHeight="1" x14ac:dyDescent="0.4">
      <c r="AD21" s="64"/>
      <c r="AE21" s="64"/>
      <c r="AF21" s="64" t="s">
        <v>96</v>
      </c>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row>
    <row r="22" spans="30:61" ht="21.75" customHeight="1" x14ac:dyDescent="0.4">
      <c r="AD22" s="64"/>
      <c r="AE22" s="1" t="s">
        <v>106</v>
      </c>
      <c r="BG22" s="64"/>
      <c r="BH22" s="64"/>
      <c r="BI22" s="64"/>
    </row>
    <row r="23" spans="30:61" ht="21.75" customHeight="1" x14ac:dyDescent="0.4">
      <c r="AD23" s="64"/>
      <c r="AE23" s="64" t="s">
        <v>110</v>
      </c>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row>
    <row r="24" spans="30:61" ht="21.75" customHeight="1" x14ac:dyDescent="0.4">
      <c r="AD24" s="64"/>
      <c r="AE24" s="64"/>
      <c r="AF24" s="64" t="s">
        <v>97</v>
      </c>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row>
    <row r="25" spans="30:61" ht="21.75" customHeight="1" x14ac:dyDescent="0.4">
      <c r="AD25" s="64"/>
      <c r="AE25" s="64"/>
      <c r="AF25" s="64" t="s">
        <v>98</v>
      </c>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row>
    <row r="26" spans="30:61" ht="21.75" customHeight="1" x14ac:dyDescent="0.4">
      <c r="AD26" s="64"/>
      <c r="AE26" s="64"/>
      <c r="AF26" s="64" t="s">
        <v>99</v>
      </c>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row>
    <row r="27" spans="30:61" ht="21.75" customHeight="1" x14ac:dyDescent="0.4">
      <c r="AD27" s="64"/>
      <c r="AE27" s="64" t="s">
        <v>111</v>
      </c>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row>
    <row r="28" spans="30:61" ht="21.75" customHeight="1" x14ac:dyDescent="0.4">
      <c r="AD28" s="64"/>
      <c r="AE28" s="64"/>
      <c r="AF28" s="64" t="s">
        <v>100</v>
      </c>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row>
    <row r="29" spans="30:61" ht="21.75" customHeight="1" x14ac:dyDescent="0.4">
      <c r="AD29" s="64"/>
      <c r="AE29" s="64"/>
      <c r="AF29" s="64" t="s">
        <v>101</v>
      </c>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row>
    <row r="30" spans="30:61" ht="21.75" customHeight="1" x14ac:dyDescent="0.4">
      <c r="AD30" s="64"/>
      <c r="AE30" s="64"/>
      <c r="AF30" s="64" t="s">
        <v>102</v>
      </c>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row>
    <row r="31" spans="30:61" ht="21.75" customHeight="1" x14ac:dyDescent="0.4">
      <c r="AD31" s="64"/>
      <c r="AF31" s="64" t="s">
        <v>103</v>
      </c>
      <c r="BG31" s="64"/>
      <c r="BH31" s="64"/>
      <c r="BI31" s="64"/>
    </row>
    <row r="32" spans="30:61" ht="21.75" customHeight="1" x14ac:dyDescent="0.4">
      <c r="AD32" s="64"/>
      <c r="AE32" s="64" t="s">
        <v>112</v>
      </c>
      <c r="BG32" s="64"/>
      <c r="BH32" s="64"/>
      <c r="BI32" s="64"/>
    </row>
    <row r="33" spans="30:73" ht="21.75" customHeight="1" x14ac:dyDescent="0.4">
      <c r="AF33" s="64" t="s">
        <v>104</v>
      </c>
    </row>
    <row r="34" spans="30:73" ht="21.75" customHeight="1" x14ac:dyDescent="0.4">
      <c r="AE34" s="2" t="s">
        <v>44</v>
      </c>
    </row>
    <row r="35" spans="30:73" ht="18.75" customHeight="1" x14ac:dyDescent="0.4">
      <c r="AD35" s="67" t="s">
        <v>4</v>
      </c>
      <c r="AE35" s="67"/>
      <c r="AF35" s="67"/>
      <c r="AG35" s="67"/>
      <c r="AH35" s="67"/>
      <c r="AI35" s="67"/>
      <c r="AJ35" s="67"/>
      <c r="AK35" s="67"/>
      <c r="AL35" s="67"/>
      <c r="AM35" s="67"/>
      <c r="AN35" s="67"/>
      <c r="AO35" s="67"/>
      <c r="AP35" s="67"/>
      <c r="AQ35" s="67"/>
      <c r="AR35" s="67"/>
      <c r="AS35" s="67"/>
      <c r="AT35" s="67"/>
      <c r="AU35" s="67" t="s">
        <v>2</v>
      </c>
      <c r="AV35" s="67"/>
      <c r="AW35" s="67"/>
      <c r="AX35" s="68" t="s">
        <v>6</v>
      </c>
      <c r="AY35" s="68"/>
      <c r="AZ35" s="68"/>
      <c r="BA35" s="68" t="s">
        <v>7</v>
      </c>
      <c r="BB35" s="68"/>
      <c r="BC35" s="68"/>
      <c r="BD35" s="69" t="s">
        <v>5</v>
      </c>
      <c r="BE35" s="70"/>
      <c r="BF35" s="71"/>
      <c r="BH35" s="2"/>
    </row>
    <row r="36" spans="30:73" ht="12" customHeight="1" x14ac:dyDescent="0.4">
      <c r="AD36" s="67"/>
      <c r="AE36" s="67"/>
      <c r="AF36" s="67"/>
      <c r="AG36" s="67"/>
      <c r="AH36" s="67"/>
      <c r="AI36" s="67"/>
      <c r="AJ36" s="67"/>
      <c r="AK36" s="67"/>
      <c r="AL36" s="67"/>
      <c r="AM36" s="67"/>
      <c r="AN36" s="67"/>
      <c r="AO36" s="67"/>
      <c r="AP36" s="67"/>
      <c r="AQ36" s="67"/>
      <c r="AR36" s="67"/>
      <c r="AS36" s="67"/>
      <c r="AT36" s="67"/>
      <c r="AU36" s="67"/>
      <c r="AV36" s="67"/>
      <c r="AW36" s="67"/>
      <c r="AX36" s="72" t="s">
        <v>17</v>
      </c>
      <c r="AY36" s="72"/>
      <c r="AZ36" s="72"/>
      <c r="BA36" s="72" t="s">
        <v>18</v>
      </c>
      <c r="BB36" s="72"/>
      <c r="BC36" s="72"/>
      <c r="BD36" s="73" t="s">
        <v>19</v>
      </c>
      <c r="BE36" s="74"/>
      <c r="BF36" s="75"/>
    </row>
    <row r="37" spans="30:73" ht="12.75" customHeight="1" x14ac:dyDescent="0.4">
      <c r="AD37" s="118" t="s">
        <v>81</v>
      </c>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L37" s="97">
        <f t="shared" ref="BL37:BL44" si="0">AU37*AX37</f>
        <v>0</v>
      </c>
      <c r="BM37" s="97"/>
    </row>
    <row r="38" spans="30:73" ht="12.75" customHeight="1" x14ac:dyDescent="0.2">
      <c r="AD38" s="4"/>
      <c r="AE38" s="104" t="s">
        <v>74</v>
      </c>
      <c r="AF38" s="105"/>
      <c r="AG38" s="105"/>
      <c r="AH38" s="105"/>
      <c r="AI38" s="105"/>
      <c r="AJ38" s="105"/>
      <c r="AK38" s="105"/>
      <c r="AL38" s="105"/>
      <c r="AM38" s="105"/>
      <c r="AN38" s="105"/>
      <c r="AO38" s="105"/>
      <c r="AP38" s="105"/>
      <c r="AQ38" s="105"/>
      <c r="AR38" s="105"/>
      <c r="AS38" s="105"/>
      <c r="AT38" s="106"/>
      <c r="AU38" s="82">
        <v>100</v>
      </c>
      <c r="AV38" s="83"/>
      <c r="AW38" s="84"/>
      <c r="AX38" s="88">
        <v>69</v>
      </c>
      <c r="AY38" s="89"/>
      <c r="AZ38" s="90"/>
      <c r="BA38" s="91">
        <v>59.89</v>
      </c>
      <c r="BB38" s="92"/>
      <c r="BC38" s="93"/>
      <c r="BD38" s="94">
        <f t="shared" ref="BD38:BD52" si="1">AX38-BA38</f>
        <v>9.11</v>
      </c>
      <c r="BE38" s="95"/>
      <c r="BF38" s="96"/>
      <c r="BL38" s="97">
        <f t="shared" si="0"/>
        <v>6900</v>
      </c>
      <c r="BM38" s="97"/>
    </row>
    <row r="39" spans="30:73" ht="15" x14ac:dyDescent="0.4">
      <c r="AD39" s="4"/>
      <c r="AE39" s="107"/>
      <c r="AF39" s="108"/>
      <c r="AG39" s="108"/>
      <c r="AH39" s="108"/>
      <c r="AI39" s="108"/>
      <c r="AJ39" s="108"/>
      <c r="AK39" s="108"/>
      <c r="AL39" s="108"/>
      <c r="AM39" s="108"/>
      <c r="AN39" s="108"/>
      <c r="AO39" s="108"/>
      <c r="AP39" s="108"/>
      <c r="AQ39" s="108"/>
      <c r="AR39" s="108"/>
      <c r="AS39" s="108"/>
      <c r="AT39" s="109"/>
      <c r="AU39" s="85"/>
      <c r="AV39" s="86"/>
      <c r="AW39" s="87"/>
      <c r="AX39" s="98">
        <f>AX38/AU38</f>
        <v>0.69</v>
      </c>
      <c r="AY39" s="99"/>
      <c r="AZ39" s="100"/>
      <c r="BA39" s="98">
        <f>BA38/AU38</f>
        <v>0.59889999999999999</v>
      </c>
      <c r="BB39" s="99"/>
      <c r="BC39" s="100"/>
      <c r="BD39" s="101">
        <f>AX39-BA39</f>
        <v>9.1099999999999959E-2</v>
      </c>
      <c r="BE39" s="102"/>
      <c r="BF39" s="103"/>
      <c r="BL39" s="62"/>
      <c r="BM39" s="62"/>
    </row>
    <row r="40" spans="30:73" ht="12.75" customHeight="1" x14ac:dyDescent="0.2">
      <c r="AD40" s="4"/>
      <c r="AE40" s="104" t="s">
        <v>75</v>
      </c>
      <c r="AF40" s="105"/>
      <c r="AG40" s="105"/>
      <c r="AH40" s="105"/>
      <c r="AI40" s="105"/>
      <c r="AJ40" s="105"/>
      <c r="AK40" s="105"/>
      <c r="AL40" s="105"/>
      <c r="AM40" s="105"/>
      <c r="AN40" s="105"/>
      <c r="AO40" s="105"/>
      <c r="AP40" s="105"/>
      <c r="AQ40" s="105"/>
      <c r="AR40" s="105"/>
      <c r="AS40" s="105"/>
      <c r="AT40" s="106"/>
      <c r="AU40" s="82">
        <v>100</v>
      </c>
      <c r="AV40" s="83"/>
      <c r="AW40" s="84"/>
      <c r="AX40" s="88">
        <v>56</v>
      </c>
      <c r="AY40" s="89"/>
      <c r="AZ40" s="90"/>
      <c r="BA40" s="91">
        <v>60.95</v>
      </c>
      <c r="BB40" s="92"/>
      <c r="BC40" s="93"/>
      <c r="BD40" s="94">
        <f t="shared" si="1"/>
        <v>-4.9500000000000028</v>
      </c>
      <c r="BE40" s="95"/>
      <c r="BF40" s="96"/>
      <c r="BL40" s="97">
        <f t="shared" si="0"/>
        <v>5600</v>
      </c>
      <c r="BM40" s="97"/>
    </row>
    <row r="41" spans="30:73" ht="12.75" customHeight="1" x14ac:dyDescent="0.4">
      <c r="AD41" s="4"/>
      <c r="AE41" s="107"/>
      <c r="AF41" s="108"/>
      <c r="AG41" s="108"/>
      <c r="AH41" s="108"/>
      <c r="AI41" s="108"/>
      <c r="AJ41" s="108"/>
      <c r="AK41" s="108"/>
      <c r="AL41" s="108"/>
      <c r="AM41" s="108"/>
      <c r="AN41" s="108"/>
      <c r="AO41" s="108"/>
      <c r="AP41" s="108"/>
      <c r="AQ41" s="108"/>
      <c r="AR41" s="108"/>
      <c r="AS41" s="108"/>
      <c r="AT41" s="109"/>
      <c r="AU41" s="85"/>
      <c r="AV41" s="86"/>
      <c r="AW41" s="87"/>
      <c r="AX41" s="98">
        <f>AX40/AU40</f>
        <v>0.56000000000000005</v>
      </c>
      <c r="AY41" s="99"/>
      <c r="AZ41" s="100"/>
      <c r="BA41" s="98">
        <f>BA40/AU40</f>
        <v>0.60950000000000004</v>
      </c>
      <c r="BB41" s="99"/>
      <c r="BC41" s="100"/>
      <c r="BD41" s="101">
        <f t="shared" si="1"/>
        <v>-4.9499999999999988E-2</v>
      </c>
      <c r="BE41" s="102"/>
      <c r="BF41" s="103"/>
      <c r="BL41" s="62"/>
      <c r="BM41" s="62"/>
    </row>
    <row r="42" spans="30:73" ht="12.75" customHeight="1" x14ac:dyDescent="0.2">
      <c r="AD42" s="4"/>
      <c r="AE42" s="104" t="s">
        <v>76</v>
      </c>
      <c r="AF42" s="105"/>
      <c r="AG42" s="105"/>
      <c r="AH42" s="105"/>
      <c r="AI42" s="105"/>
      <c r="AJ42" s="105"/>
      <c r="AK42" s="105"/>
      <c r="AL42" s="105"/>
      <c r="AM42" s="105"/>
      <c r="AN42" s="105"/>
      <c r="AO42" s="105"/>
      <c r="AP42" s="105"/>
      <c r="AQ42" s="105"/>
      <c r="AR42" s="105"/>
      <c r="AS42" s="105"/>
      <c r="AT42" s="106"/>
      <c r="AU42" s="82">
        <v>100</v>
      </c>
      <c r="AV42" s="83"/>
      <c r="AW42" s="84"/>
      <c r="AX42" s="88">
        <v>36</v>
      </c>
      <c r="AY42" s="89"/>
      <c r="AZ42" s="90"/>
      <c r="BA42" s="91">
        <v>37.369999999999997</v>
      </c>
      <c r="BB42" s="92"/>
      <c r="BC42" s="93"/>
      <c r="BD42" s="94">
        <f t="shared" si="1"/>
        <v>-1.3699999999999974</v>
      </c>
      <c r="BE42" s="95"/>
      <c r="BF42" s="96"/>
      <c r="BL42" s="97">
        <f t="shared" si="0"/>
        <v>3600</v>
      </c>
      <c r="BM42" s="97"/>
      <c r="BT42" s="1" t="s">
        <v>6</v>
      </c>
      <c r="BU42" s="1" t="s">
        <v>7</v>
      </c>
    </row>
    <row r="43" spans="30:73" ht="12.75" customHeight="1" x14ac:dyDescent="0.4">
      <c r="AD43" s="4"/>
      <c r="AE43" s="107"/>
      <c r="AF43" s="108"/>
      <c r="AG43" s="108"/>
      <c r="AH43" s="108"/>
      <c r="AI43" s="108"/>
      <c r="AJ43" s="108"/>
      <c r="AK43" s="108"/>
      <c r="AL43" s="108"/>
      <c r="AM43" s="108"/>
      <c r="AN43" s="108"/>
      <c r="AO43" s="108"/>
      <c r="AP43" s="108"/>
      <c r="AQ43" s="108"/>
      <c r="AR43" s="108"/>
      <c r="AS43" s="108"/>
      <c r="AT43" s="109"/>
      <c r="AU43" s="85"/>
      <c r="AV43" s="86"/>
      <c r="AW43" s="87"/>
      <c r="AX43" s="98">
        <f>AX42/AU42</f>
        <v>0.36</v>
      </c>
      <c r="AY43" s="99"/>
      <c r="AZ43" s="100"/>
      <c r="BA43" s="98">
        <f>BA42/AU42</f>
        <v>0.37369999999999998</v>
      </c>
      <c r="BB43" s="99"/>
      <c r="BC43" s="100"/>
      <c r="BD43" s="101">
        <f t="shared" si="1"/>
        <v>-1.369999999999999E-2</v>
      </c>
      <c r="BE43" s="102"/>
      <c r="BF43" s="103"/>
      <c r="BL43" s="62"/>
      <c r="BM43" s="62"/>
      <c r="BS43" s="5" t="s">
        <v>74</v>
      </c>
      <c r="BT43" s="6">
        <f>AX39</f>
        <v>0.69</v>
      </c>
      <c r="BU43" s="6">
        <f>BA39</f>
        <v>0.59889999999999999</v>
      </c>
    </row>
    <row r="44" spans="30:73" ht="12.75" customHeight="1" x14ac:dyDescent="0.2">
      <c r="AD44" s="4"/>
      <c r="AE44" s="104" t="s">
        <v>77</v>
      </c>
      <c r="AF44" s="105"/>
      <c r="AG44" s="105"/>
      <c r="AH44" s="105"/>
      <c r="AI44" s="105"/>
      <c r="AJ44" s="105"/>
      <c r="AK44" s="105"/>
      <c r="AL44" s="105"/>
      <c r="AM44" s="105"/>
      <c r="AN44" s="105"/>
      <c r="AO44" s="105"/>
      <c r="AP44" s="105"/>
      <c r="AQ44" s="105"/>
      <c r="AR44" s="105"/>
      <c r="AS44" s="105"/>
      <c r="AT44" s="106"/>
      <c r="AU44" s="82">
        <v>100</v>
      </c>
      <c r="AV44" s="83"/>
      <c r="AW44" s="84"/>
      <c r="AX44" s="88">
        <v>40</v>
      </c>
      <c r="AY44" s="89"/>
      <c r="AZ44" s="90"/>
      <c r="BA44" s="91">
        <v>44.74</v>
      </c>
      <c r="BB44" s="92"/>
      <c r="BC44" s="93"/>
      <c r="BD44" s="94">
        <f t="shared" si="1"/>
        <v>-4.740000000000002</v>
      </c>
      <c r="BE44" s="95"/>
      <c r="BF44" s="96"/>
      <c r="BL44" s="97">
        <f t="shared" si="0"/>
        <v>4000</v>
      </c>
      <c r="BM44" s="97"/>
      <c r="BR44" s="1" t="s">
        <v>21</v>
      </c>
      <c r="BS44" s="7" t="s">
        <v>75</v>
      </c>
      <c r="BT44" s="6">
        <f>AX41</f>
        <v>0.56000000000000005</v>
      </c>
      <c r="BU44" s="6">
        <f>BA41</f>
        <v>0.60950000000000004</v>
      </c>
    </row>
    <row r="45" spans="30:73" ht="12.75" customHeight="1" x14ac:dyDescent="0.4">
      <c r="AD45" s="4"/>
      <c r="AE45" s="107"/>
      <c r="AF45" s="108"/>
      <c r="AG45" s="108"/>
      <c r="AH45" s="108"/>
      <c r="AI45" s="108"/>
      <c r="AJ45" s="108"/>
      <c r="AK45" s="108"/>
      <c r="AL45" s="108"/>
      <c r="AM45" s="108"/>
      <c r="AN45" s="108"/>
      <c r="AO45" s="108"/>
      <c r="AP45" s="108"/>
      <c r="AQ45" s="108"/>
      <c r="AR45" s="108"/>
      <c r="AS45" s="108"/>
      <c r="AT45" s="109"/>
      <c r="AU45" s="85"/>
      <c r="AV45" s="86"/>
      <c r="AW45" s="87"/>
      <c r="AX45" s="98">
        <f>AX44/AU44</f>
        <v>0.4</v>
      </c>
      <c r="AY45" s="99"/>
      <c r="AZ45" s="100"/>
      <c r="BA45" s="98">
        <f>BA44/AU44</f>
        <v>0.44740000000000002</v>
      </c>
      <c r="BB45" s="99"/>
      <c r="BC45" s="100"/>
      <c r="BD45" s="101">
        <f t="shared" si="1"/>
        <v>-4.7399999999999998E-2</v>
      </c>
      <c r="BE45" s="102"/>
      <c r="BF45" s="103"/>
      <c r="BL45" s="62"/>
      <c r="BM45" s="62"/>
      <c r="BS45" s="7" t="s">
        <v>76</v>
      </c>
      <c r="BT45" s="6">
        <f>AX43</f>
        <v>0.36</v>
      </c>
      <c r="BU45" s="6">
        <f>BA43</f>
        <v>0.37369999999999998</v>
      </c>
    </row>
    <row r="46" spans="30:73" ht="12.75" customHeight="1" x14ac:dyDescent="0.4">
      <c r="AD46" s="76" t="s">
        <v>82</v>
      </c>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8"/>
      <c r="BL46" s="110"/>
      <c r="BM46" s="110"/>
      <c r="BS46" s="7" t="s">
        <v>77</v>
      </c>
      <c r="BT46" s="6">
        <f>AX45</f>
        <v>0.4</v>
      </c>
      <c r="BU46" s="6">
        <f>BA45</f>
        <v>0.44740000000000002</v>
      </c>
    </row>
    <row r="47" spans="30:73" ht="12.75" customHeight="1" x14ac:dyDescent="0.2">
      <c r="AD47" s="4"/>
      <c r="AE47" s="104" t="s">
        <v>83</v>
      </c>
      <c r="AF47" s="105"/>
      <c r="AG47" s="105"/>
      <c r="AH47" s="105"/>
      <c r="AI47" s="105"/>
      <c r="AJ47" s="105"/>
      <c r="AK47" s="105"/>
      <c r="AL47" s="105"/>
      <c r="AM47" s="105"/>
      <c r="AN47" s="105"/>
      <c r="AO47" s="105"/>
      <c r="AP47" s="105"/>
      <c r="AQ47" s="105"/>
      <c r="AR47" s="105"/>
      <c r="AS47" s="105"/>
      <c r="AT47" s="106"/>
      <c r="AU47" s="82">
        <v>100</v>
      </c>
      <c r="AV47" s="83"/>
      <c r="AW47" s="84"/>
      <c r="AX47" s="88">
        <v>48</v>
      </c>
      <c r="AY47" s="89"/>
      <c r="AZ47" s="90"/>
      <c r="BA47" s="91">
        <v>55.89</v>
      </c>
      <c r="BB47" s="92"/>
      <c r="BC47" s="93"/>
      <c r="BD47" s="94">
        <f t="shared" si="1"/>
        <v>-7.8900000000000006</v>
      </c>
      <c r="BE47" s="95"/>
      <c r="BF47" s="96"/>
      <c r="BL47" s="97">
        <f t="shared" ref="BL47" si="2">AU47*AX47</f>
        <v>4800</v>
      </c>
      <c r="BM47" s="97"/>
      <c r="BS47" s="7" t="s">
        <v>83</v>
      </c>
      <c r="BT47" s="6">
        <f>AX48</f>
        <v>0.48</v>
      </c>
      <c r="BU47" s="6">
        <f>BA48</f>
        <v>0.55889999999999995</v>
      </c>
    </row>
    <row r="48" spans="30:73" ht="12.75" customHeight="1" x14ac:dyDescent="0.4">
      <c r="AD48" s="4"/>
      <c r="AE48" s="107"/>
      <c r="AF48" s="108"/>
      <c r="AG48" s="108"/>
      <c r="AH48" s="108"/>
      <c r="AI48" s="108"/>
      <c r="AJ48" s="108"/>
      <c r="AK48" s="108"/>
      <c r="AL48" s="108"/>
      <c r="AM48" s="108"/>
      <c r="AN48" s="108"/>
      <c r="AO48" s="108"/>
      <c r="AP48" s="108"/>
      <c r="AQ48" s="108"/>
      <c r="AR48" s="108"/>
      <c r="AS48" s="108"/>
      <c r="AT48" s="109"/>
      <c r="AU48" s="85"/>
      <c r="AV48" s="86"/>
      <c r="AW48" s="87"/>
      <c r="AX48" s="98">
        <f>AX47/AU47</f>
        <v>0.48</v>
      </c>
      <c r="AY48" s="99"/>
      <c r="AZ48" s="100"/>
      <c r="BA48" s="98">
        <f>BA47/AU47</f>
        <v>0.55889999999999995</v>
      </c>
      <c r="BB48" s="99"/>
      <c r="BC48" s="100"/>
      <c r="BD48" s="101">
        <f t="shared" si="1"/>
        <v>-7.889999999999997E-2</v>
      </c>
      <c r="BE48" s="102"/>
      <c r="BF48" s="103"/>
      <c r="BL48" s="62"/>
      <c r="BM48" s="62"/>
      <c r="BS48" s="7" t="s">
        <v>84</v>
      </c>
      <c r="BT48" s="6">
        <f>AX50</f>
        <v>0.57999999999999996</v>
      </c>
      <c r="BU48" s="6">
        <f>BA50</f>
        <v>0.59740000000000004</v>
      </c>
    </row>
    <row r="49" spans="30:73" ht="12.75" customHeight="1" x14ac:dyDescent="0.2">
      <c r="AD49" s="4"/>
      <c r="AE49" s="104" t="s">
        <v>84</v>
      </c>
      <c r="AF49" s="105"/>
      <c r="AG49" s="105"/>
      <c r="AH49" s="105"/>
      <c r="AI49" s="105"/>
      <c r="AJ49" s="105"/>
      <c r="AK49" s="105"/>
      <c r="AL49" s="105"/>
      <c r="AM49" s="105"/>
      <c r="AN49" s="105"/>
      <c r="AO49" s="105"/>
      <c r="AP49" s="105"/>
      <c r="AQ49" s="105"/>
      <c r="AR49" s="105"/>
      <c r="AS49" s="105"/>
      <c r="AT49" s="106"/>
      <c r="AU49" s="82">
        <v>100</v>
      </c>
      <c r="AV49" s="83"/>
      <c r="AW49" s="84"/>
      <c r="AX49" s="88">
        <v>58</v>
      </c>
      <c r="AY49" s="89"/>
      <c r="AZ49" s="90"/>
      <c r="BA49" s="91">
        <v>59.74</v>
      </c>
      <c r="BB49" s="92"/>
      <c r="BC49" s="93"/>
      <c r="BD49" s="94">
        <f t="shared" si="1"/>
        <v>-1.740000000000002</v>
      </c>
      <c r="BE49" s="95"/>
      <c r="BF49" s="96"/>
      <c r="BL49" s="97">
        <f t="shared" ref="BL49" si="3">AU49*AX49</f>
        <v>5800</v>
      </c>
      <c r="BM49" s="97"/>
      <c r="BS49" s="7" t="s">
        <v>85</v>
      </c>
      <c r="BT49" s="6">
        <f>AX52</f>
        <v>0.68</v>
      </c>
      <c r="BU49" s="6">
        <f>BA52</f>
        <v>0.75419999999999998</v>
      </c>
    </row>
    <row r="50" spans="30:73" ht="12.75" customHeight="1" x14ac:dyDescent="0.4">
      <c r="AD50" s="4"/>
      <c r="AE50" s="107"/>
      <c r="AF50" s="108"/>
      <c r="AG50" s="108"/>
      <c r="AH50" s="108"/>
      <c r="AI50" s="108"/>
      <c r="AJ50" s="108"/>
      <c r="AK50" s="108"/>
      <c r="AL50" s="108"/>
      <c r="AM50" s="108"/>
      <c r="AN50" s="108"/>
      <c r="AO50" s="108"/>
      <c r="AP50" s="108"/>
      <c r="AQ50" s="108"/>
      <c r="AR50" s="108"/>
      <c r="AS50" s="108"/>
      <c r="AT50" s="109"/>
      <c r="AU50" s="85"/>
      <c r="AV50" s="86"/>
      <c r="AW50" s="87"/>
      <c r="AX50" s="98">
        <f>AX49/AU49</f>
        <v>0.57999999999999996</v>
      </c>
      <c r="AY50" s="99"/>
      <c r="AZ50" s="100"/>
      <c r="BA50" s="98">
        <f>BA49/AU49</f>
        <v>0.59740000000000004</v>
      </c>
      <c r="BB50" s="99"/>
      <c r="BC50" s="100"/>
      <c r="BD50" s="101">
        <f t="shared" si="1"/>
        <v>-1.7400000000000082E-2</v>
      </c>
      <c r="BE50" s="102"/>
      <c r="BF50" s="103"/>
      <c r="BL50" s="62"/>
      <c r="BM50" s="62"/>
      <c r="BS50" s="7" t="s">
        <v>86</v>
      </c>
      <c r="BT50" s="6">
        <f>AX54</f>
        <v>0.4</v>
      </c>
      <c r="BU50" s="6">
        <f>BA54</f>
        <v>0.44740000000000002</v>
      </c>
    </row>
    <row r="51" spans="30:73" ht="12.75" customHeight="1" x14ac:dyDescent="0.2">
      <c r="AD51" s="4"/>
      <c r="AE51" s="104" t="s">
        <v>85</v>
      </c>
      <c r="AF51" s="105"/>
      <c r="AG51" s="105"/>
      <c r="AH51" s="105"/>
      <c r="AI51" s="105"/>
      <c r="AJ51" s="105"/>
      <c r="AK51" s="105"/>
      <c r="AL51" s="105"/>
      <c r="AM51" s="105"/>
      <c r="AN51" s="105"/>
      <c r="AO51" s="105"/>
      <c r="AP51" s="105"/>
      <c r="AQ51" s="105"/>
      <c r="AR51" s="105"/>
      <c r="AS51" s="105"/>
      <c r="AT51" s="106"/>
      <c r="AU51" s="82">
        <v>100</v>
      </c>
      <c r="AV51" s="83"/>
      <c r="AW51" s="84"/>
      <c r="AX51" s="88">
        <v>68</v>
      </c>
      <c r="AY51" s="89"/>
      <c r="AZ51" s="90"/>
      <c r="BA51" s="91">
        <v>75.42</v>
      </c>
      <c r="BB51" s="92"/>
      <c r="BC51" s="93"/>
      <c r="BD51" s="94">
        <f t="shared" si="1"/>
        <v>-7.4200000000000017</v>
      </c>
      <c r="BE51" s="95"/>
      <c r="BF51" s="96"/>
      <c r="BL51" s="97">
        <f t="shared" ref="BL51" si="4">AU51*AX51</f>
        <v>6800</v>
      </c>
      <c r="BM51" s="97"/>
    </row>
    <row r="52" spans="30:73" ht="12.75" customHeight="1" x14ac:dyDescent="0.4">
      <c r="AD52" s="4"/>
      <c r="AE52" s="107"/>
      <c r="AF52" s="108"/>
      <c r="AG52" s="108"/>
      <c r="AH52" s="108"/>
      <c r="AI52" s="108"/>
      <c r="AJ52" s="108"/>
      <c r="AK52" s="108"/>
      <c r="AL52" s="108"/>
      <c r="AM52" s="108"/>
      <c r="AN52" s="108"/>
      <c r="AO52" s="108"/>
      <c r="AP52" s="108"/>
      <c r="AQ52" s="108"/>
      <c r="AR52" s="108"/>
      <c r="AS52" s="108"/>
      <c r="AT52" s="109"/>
      <c r="AU52" s="85"/>
      <c r="AV52" s="86"/>
      <c r="AW52" s="87"/>
      <c r="AX52" s="98">
        <f>AX51/AU51</f>
        <v>0.68</v>
      </c>
      <c r="AY52" s="99"/>
      <c r="AZ52" s="100"/>
      <c r="BA52" s="98">
        <f>BA51/AU51</f>
        <v>0.75419999999999998</v>
      </c>
      <c r="BB52" s="99"/>
      <c r="BC52" s="100"/>
      <c r="BD52" s="101">
        <f t="shared" si="1"/>
        <v>-7.4199999999999933E-2</v>
      </c>
      <c r="BE52" s="102"/>
      <c r="BF52" s="103"/>
      <c r="BL52" s="62"/>
      <c r="BM52" s="62"/>
    </row>
    <row r="53" spans="30:73" ht="12.75" customHeight="1" x14ac:dyDescent="0.2">
      <c r="AD53" s="4"/>
      <c r="AE53" s="104" t="s">
        <v>86</v>
      </c>
      <c r="AF53" s="105"/>
      <c r="AG53" s="105"/>
      <c r="AH53" s="105"/>
      <c r="AI53" s="105"/>
      <c r="AJ53" s="105"/>
      <c r="AK53" s="105"/>
      <c r="AL53" s="105"/>
      <c r="AM53" s="105"/>
      <c r="AN53" s="105"/>
      <c r="AO53" s="105"/>
      <c r="AP53" s="105"/>
      <c r="AQ53" s="105"/>
      <c r="AR53" s="105"/>
      <c r="AS53" s="105"/>
      <c r="AT53" s="106"/>
      <c r="AU53" s="82">
        <v>100</v>
      </c>
      <c r="AV53" s="83"/>
      <c r="AW53" s="84"/>
      <c r="AX53" s="88">
        <v>40</v>
      </c>
      <c r="AY53" s="89"/>
      <c r="AZ53" s="90"/>
      <c r="BA53" s="91">
        <v>44.74</v>
      </c>
      <c r="BB53" s="92"/>
      <c r="BC53" s="93"/>
      <c r="BD53" s="94">
        <f>AX53-BA53</f>
        <v>-4.740000000000002</v>
      </c>
      <c r="BE53" s="95"/>
      <c r="BF53" s="96"/>
      <c r="BL53" s="110">
        <f>AU53*AX53</f>
        <v>4000</v>
      </c>
      <c r="BM53" s="110"/>
      <c r="BO53" s="1">
        <v>35</v>
      </c>
    </row>
    <row r="54" spans="30:73" ht="15" x14ac:dyDescent="0.4">
      <c r="AD54" s="4"/>
      <c r="AE54" s="107"/>
      <c r="AF54" s="108"/>
      <c r="AG54" s="108"/>
      <c r="AH54" s="108"/>
      <c r="AI54" s="108"/>
      <c r="AJ54" s="108"/>
      <c r="AK54" s="108"/>
      <c r="AL54" s="108"/>
      <c r="AM54" s="108"/>
      <c r="AN54" s="108"/>
      <c r="AO54" s="108"/>
      <c r="AP54" s="108"/>
      <c r="AQ54" s="108"/>
      <c r="AR54" s="108"/>
      <c r="AS54" s="108"/>
      <c r="AT54" s="109"/>
      <c r="AU54" s="85"/>
      <c r="AV54" s="86"/>
      <c r="AW54" s="87"/>
      <c r="AX54" s="98">
        <f>AX53/AU53</f>
        <v>0.4</v>
      </c>
      <c r="AY54" s="99"/>
      <c r="AZ54" s="100"/>
      <c r="BA54" s="98">
        <f>BA53/AU53</f>
        <v>0.44740000000000002</v>
      </c>
      <c r="BB54" s="99"/>
      <c r="BC54" s="100"/>
      <c r="BD54" s="101">
        <f t="shared" ref="BD54" si="5">AX54-BA54</f>
        <v>-4.7399999999999998E-2</v>
      </c>
      <c r="BE54" s="102"/>
      <c r="BF54" s="103"/>
      <c r="BL54" s="63"/>
      <c r="BM54" s="63"/>
    </row>
    <row r="55" spans="30:73" ht="12.75" customHeight="1" x14ac:dyDescent="0.2">
      <c r="AD55" s="114" t="s">
        <v>20</v>
      </c>
      <c r="AE55" s="115"/>
      <c r="AF55" s="115"/>
      <c r="AG55" s="115"/>
      <c r="AH55" s="115"/>
      <c r="AI55" s="115"/>
      <c r="AJ55" s="115"/>
      <c r="AK55" s="115"/>
      <c r="AL55" s="115"/>
      <c r="AM55" s="115"/>
      <c r="AN55" s="115"/>
      <c r="AO55" s="115"/>
      <c r="AP55" s="115"/>
      <c r="AQ55" s="115"/>
      <c r="AR55" s="115"/>
      <c r="AS55" s="115"/>
      <c r="AT55" s="116"/>
      <c r="AU55" s="117">
        <v>800</v>
      </c>
      <c r="AV55" s="117"/>
      <c r="AW55" s="117"/>
      <c r="AX55" s="88">
        <f>SUM(AX38,AX40,AX42,AX44,AX47,AX49,AX51,AX53)</f>
        <v>415</v>
      </c>
      <c r="AY55" s="89"/>
      <c r="AZ55" s="90"/>
      <c r="BA55" s="91">
        <f>SUM(BA38,BA40,BA42,BA44,BA47,BA49,BA51,BA53,)</f>
        <v>438.74000000000007</v>
      </c>
      <c r="BB55" s="92"/>
      <c r="BC55" s="93"/>
      <c r="BD55" s="94">
        <f>SUM(BD38,BD40,BD42,BD44,BD47,BD49,BD51,BD53)</f>
        <v>-23.740000000000009</v>
      </c>
      <c r="BE55" s="95"/>
      <c r="BF55" s="96"/>
      <c r="BM55" s="1">
        <f>SUM(BL37:BM54)</f>
        <v>41500</v>
      </c>
    </row>
    <row r="56" spans="30:73" ht="12.75" customHeight="1" x14ac:dyDescent="0.4">
      <c r="AD56" s="73"/>
      <c r="AE56" s="74"/>
      <c r="AF56" s="74"/>
      <c r="AG56" s="74"/>
      <c r="AH56" s="74"/>
      <c r="AI56" s="74"/>
      <c r="AJ56" s="74"/>
      <c r="AK56" s="74"/>
      <c r="AL56" s="74"/>
      <c r="AM56" s="74"/>
      <c r="AN56" s="74"/>
      <c r="AO56" s="74"/>
      <c r="AP56" s="74"/>
      <c r="AQ56" s="74"/>
      <c r="AR56" s="74"/>
      <c r="AS56" s="74"/>
      <c r="AT56" s="75"/>
      <c r="AU56" s="117"/>
      <c r="AV56" s="117"/>
      <c r="AW56" s="117"/>
      <c r="AX56" s="98">
        <f>AX55/AU55</f>
        <v>0.51875000000000004</v>
      </c>
      <c r="AY56" s="99"/>
      <c r="AZ56" s="100"/>
      <c r="BA56" s="98">
        <f>BA55/AU55</f>
        <v>0.54842500000000005</v>
      </c>
      <c r="BB56" s="99"/>
      <c r="BC56" s="100"/>
      <c r="BD56" s="101">
        <f>AX56-BA56</f>
        <v>-2.9675000000000007E-2</v>
      </c>
      <c r="BE56" s="102"/>
      <c r="BF56" s="103"/>
    </row>
    <row r="57" spans="30:73" ht="12.75" customHeight="1" x14ac:dyDescent="0.4"/>
    <row r="58" spans="30:73" ht="12.75" customHeight="1" x14ac:dyDescent="0.4"/>
    <row r="59" spans="30:73" ht="12.75" customHeight="1" x14ac:dyDescent="0.4"/>
    <row r="60" spans="30:73" ht="12.75" customHeight="1" x14ac:dyDescent="0.4"/>
    <row r="66" spans="31:61" ht="21.75" customHeight="1" x14ac:dyDescent="0.4">
      <c r="AF66" s="10"/>
    </row>
    <row r="67" spans="31:61" ht="21.75" customHeight="1" x14ac:dyDescent="0.4">
      <c r="AF67" s="10"/>
    </row>
    <row r="68" spans="31:61" ht="21.75" customHeight="1" x14ac:dyDescent="0.4">
      <c r="AF68" s="10"/>
    </row>
    <row r="69" spans="31:61" ht="21.75" customHeight="1" x14ac:dyDescent="0.4">
      <c r="AF69" s="10"/>
    </row>
    <row r="70" spans="31:61" ht="21.75" customHeight="1" x14ac:dyDescent="0.4">
      <c r="AF70" s="10"/>
    </row>
    <row r="71" spans="31:61" ht="21.75" customHeight="1" x14ac:dyDescent="0.4">
      <c r="AF71" s="10"/>
      <c r="BG71" s="64"/>
      <c r="BH71" s="64"/>
      <c r="BI71" s="64"/>
    </row>
    <row r="72" spans="31:61" ht="21.75" customHeight="1" x14ac:dyDescent="0.4">
      <c r="AF72" s="10"/>
      <c r="BG72" s="64"/>
      <c r="BH72" s="64"/>
      <c r="BI72" s="64"/>
    </row>
    <row r="73" spans="31:61" ht="21.75" customHeight="1" x14ac:dyDescent="0.4">
      <c r="AF73" s="10"/>
      <c r="BG73" s="64"/>
      <c r="BH73" s="64"/>
      <c r="BI73" s="64"/>
    </row>
    <row r="74" spans="31:61" ht="18" customHeight="1" x14ac:dyDescent="0.4">
      <c r="AF74" s="10"/>
      <c r="BG74" s="64"/>
      <c r="BH74" s="64"/>
      <c r="BI74" s="64"/>
    </row>
    <row r="75" spans="31:61" ht="21.75" customHeight="1" x14ac:dyDescent="0.4">
      <c r="AE75" s="60"/>
      <c r="AF75" s="65" t="s">
        <v>92</v>
      </c>
      <c r="AG75" s="65"/>
      <c r="AH75" s="65"/>
      <c r="AI75" s="65"/>
      <c r="AJ75" s="65"/>
      <c r="AK75" s="65"/>
      <c r="AL75" s="65"/>
      <c r="AM75" s="65"/>
      <c r="AN75" s="65"/>
      <c r="AO75" s="65"/>
      <c r="AP75" s="65"/>
      <c r="AQ75" s="65"/>
      <c r="AR75" s="65"/>
      <c r="AS75" s="65"/>
      <c r="AT75" s="66"/>
      <c r="AU75" s="66"/>
      <c r="AV75" s="66"/>
      <c r="AW75" s="66"/>
      <c r="AX75" s="66"/>
      <c r="AY75" s="66"/>
      <c r="AZ75" s="66"/>
      <c r="BA75" s="66"/>
      <c r="BB75" s="66"/>
      <c r="BC75" s="66"/>
      <c r="BD75" s="66"/>
      <c r="BE75" s="66"/>
      <c r="BF75" s="66"/>
    </row>
    <row r="76" spans="31:61" ht="21.75" customHeight="1" x14ac:dyDescent="0.4">
      <c r="AE76" s="60"/>
      <c r="AF76" s="65" t="s">
        <v>93</v>
      </c>
      <c r="AG76" s="65"/>
      <c r="AH76" s="65"/>
      <c r="AI76" s="65"/>
      <c r="AJ76" s="65"/>
      <c r="AK76" s="65"/>
      <c r="AL76" s="65"/>
      <c r="AM76" s="65"/>
      <c r="AN76" s="65"/>
      <c r="AO76" s="65"/>
      <c r="AP76" s="65"/>
      <c r="AQ76" s="65"/>
      <c r="AR76" s="65"/>
      <c r="AS76" s="65"/>
      <c r="AT76" s="66"/>
      <c r="AU76" s="66"/>
      <c r="AV76" s="66"/>
      <c r="AW76" s="66"/>
      <c r="AX76" s="66"/>
      <c r="AY76" s="66"/>
      <c r="AZ76" s="66"/>
      <c r="BA76" s="66"/>
      <c r="BB76" s="66"/>
      <c r="BC76" s="66"/>
      <c r="BD76" s="66"/>
      <c r="BE76" s="66"/>
      <c r="BF76" s="66"/>
    </row>
    <row r="77" spans="31:61" ht="21.75" customHeight="1" x14ac:dyDescent="0.4">
      <c r="AE77" s="60"/>
      <c r="AF77" s="65"/>
      <c r="AG77" s="65"/>
      <c r="AH77" s="65"/>
      <c r="AI77" s="65"/>
      <c r="AJ77" s="65"/>
      <c r="AK77" s="65"/>
      <c r="AL77" s="65"/>
      <c r="AM77" s="65"/>
      <c r="AN77" s="65"/>
      <c r="AO77" s="65"/>
      <c r="AP77" s="65"/>
      <c r="AQ77" s="65"/>
      <c r="AR77" s="65"/>
      <c r="AS77" s="65"/>
      <c r="AT77" s="66"/>
      <c r="AU77" s="66"/>
      <c r="AV77" s="66"/>
      <c r="AW77" s="66"/>
      <c r="AX77" s="66"/>
      <c r="AY77" s="66"/>
      <c r="AZ77" s="66"/>
      <c r="BA77" s="66"/>
      <c r="BB77" s="66"/>
      <c r="BC77" s="66"/>
      <c r="BD77" s="66"/>
      <c r="BE77" s="66"/>
      <c r="BF77" s="66"/>
    </row>
    <row r="78" spans="31:61" ht="21.75" customHeight="1" x14ac:dyDescent="0.4">
      <c r="AE78" s="60"/>
      <c r="AF78" s="65"/>
      <c r="AG78" s="65"/>
      <c r="AH78" s="65"/>
      <c r="AI78" s="65"/>
      <c r="AJ78" s="65"/>
      <c r="AK78" s="65"/>
      <c r="AL78" s="65"/>
      <c r="AM78" s="65"/>
      <c r="AN78" s="65"/>
      <c r="AO78" s="65"/>
      <c r="AP78" s="65"/>
      <c r="AQ78" s="65"/>
      <c r="AR78" s="65"/>
      <c r="AS78" s="65"/>
      <c r="AT78" s="66"/>
      <c r="AU78" s="66"/>
      <c r="AV78" s="66"/>
      <c r="AW78" s="66"/>
      <c r="AX78" s="66"/>
      <c r="AY78" s="66"/>
      <c r="AZ78" s="66"/>
      <c r="BA78" s="66"/>
      <c r="BB78" s="66"/>
      <c r="BC78" s="66"/>
      <c r="BD78" s="66"/>
      <c r="BE78" s="66"/>
      <c r="BF78" s="66"/>
    </row>
    <row r="79" spans="31:61" ht="21.75" customHeight="1" x14ac:dyDescent="0.4">
      <c r="AE79" s="60"/>
      <c r="AF79" s="60"/>
      <c r="AG79" s="60"/>
      <c r="AH79" s="60"/>
      <c r="AI79" s="60"/>
      <c r="AJ79" s="60"/>
      <c r="AK79" s="60"/>
      <c r="AL79" s="60"/>
      <c r="AM79" s="60"/>
      <c r="AN79" s="60"/>
      <c r="AO79" s="60"/>
      <c r="AP79" s="60"/>
      <c r="AQ79" s="60"/>
      <c r="AR79" s="60"/>
      <c r="AS79" s="60"/>
      <c r="AT79" s="59"/>
      <c r="AU79" s="59"/>
      <c r="AV79" s="59"/>
      <c r="AW79" s="59"/>
      <c r="AX79" s="59"/>
      <c r="AY79" s="59"/>
      <c r="AZ79" s="59"/>
      <c r="BA79" s="59"/>
      <c r="BB79" s="59"/>
      <c r="BC79" s="59"/>
      <c r="BD79" s="59"/>
      <c r="BE79" s="59"/>
      <c r="BF79" s="59"/>
    </row>
  </sheetData>
  <mergeCells count="93">
    <mergeCell ref="BL47:BM47"/>
    <mergeCell ref="BD47:BF47"/>
    <mergeCell ref="BA47:BC47"/>
    <mergeCell ref="AX47:AZ47"/>
    <mergeCell ref="AU47:AW48"/>
    <mergeCell ref="AE47:AT48"/>
    <mergeCell ref="BD48:BF48"/>
    <mergeCell ref="BA48:BC48"/>
    <mergeCell ref="BL51:BM51"/>
    <mergeCell ref="BD51:BF51"/>
    <mergeCell ref="BA51:BC51"/>
    <mergeCell ref="AX51:AZ51"/>
    <mergeCell ref="AU51:AW52"/>
    <mergeCell ref="AE51:AT52"/>
    <mergeCell ref="BD50:BF50"/>
    <mergeCell ref="BA50:BC50"/>
    <mergeCell ref="AX50:AZ50"/>
    <mergeCell ref="BL49:BM49"/>
    <mergeCell ref="BD49:BF49"/>
    <mergeCell ref="BA49:BC49"/>
    <mergeCell ref="AX49:AZ49"/>
    <mergeCell ref="AU49:AW50"/>
    <mergeCell ref="AE49:AT50"/>
    <mergeCell ref="BD54:BF54"/>
    <mergeCell ref="BD56:BF56"/>
    <mergeCell ref="BC1:BF1"/>
    <mergeCell ref="AD55:AT56"/>
    <mergeCell ref="AU55:AW56"/>
    <mergeCell ref="AX55:AZ55"/>
    <mergeCell ref="BA55:BC55"/>
    <mergeCell ref="BD55:BF55"/>
    <mergeCell ref="AX56:AZ56"/>
    <mergeCell ref="BA56:BC56"/>
    <mergeCell ref="AX52:AZ52"/>
    <mergeCell ref="BA52:BC52"/>
    <mergeCell ref="BD52:BF52"/>
    <mergeCell ref="AD46:BF46"/>
    <mergeCell ref="AX48:AZ48"/>
    <mergeCell ref="BL46:BM46"/>
    <mergeCell ref="AE53:AT54"/>
    <mergeCell ref="AU53:AW54"/>
    <mergeCell ref="AX53:AZ53"/>
    <mergeCell ref="BA53:BC53"/>
    <mergeCell ref="BD53:BF53"/>
    <mergeCell ref="BL53:BM53"/>
    <mergeCell ref="AX54:AZ54"/>
    <mergeCell ref="BA54:BC54"/>
    <mergeCell ref="BL44:BM44"/>
    <mergeCell ref="AX45:AZ45"/>
    <mergeCell ref="BA45:BC45"/>
    <mergeCell ref="BD45:BF45"/>
    <mergeCell ref="AE44:AT45"/>
    <mergeCell ref="AU44:AW45"/>
    <mergeCell ref="AX44:AZ44"/>
    <mergeCell ref="BA44:BC44"/>
    <mergeCell ref="BD44:BF44"/>
    <mergeCell ref="BL40:BM40"/>
    <mergeCell ref="AX41:AZ41"/>
    <mergeCell ref="BA41:BC41"/>
    <mergeCell ref="BD41:BF41"/>
    <mergeCell ref="AE42:AT43"/>
    <mergeCell ref="AU42:AW43"/>
    <mergeCell ref="AX42:AZ42"/>
    <mergeCell ref="BA42:BC42"/>
    <mergeCell ref="BD42:BF42"/>
    <mergeCell ref="BL42:BM42"/>
    <mergeCell ref="AE40:AT41"/>
    <mergeCell ref="AU40:AW41"/>
    <mergeCell ref="AX40:AZ40"/>
    <mergeCell ref="BA40:BC40"/>
    <mergeCell ref="BD40:BF40"/>
    <mergeCell ref="AX43:AZ43"/>
    <mergeCell ref="BA43:BC43"/>
    <mergeCell ref="BD43:BF43"/>
    <mergeCell ref="BL37:BM37"/>
    <mergeCell ref="AE38:AT39"/>
    <mergeCell ref="AU38:AW39"/>
    <mergeCell ref="AX38:AZ38"/>
    <mergeCell ref="BA38:BC38"/>
    <mergeCell ref="BD38:BF38"/>
    <mergeCell ref="BL38:BM38"/>
    <mergeCell ref="AX39:AZ39"/>
    <mergeCell ref="BA39:BC39"/>
    <mergeCell ref="BD39:BF39"/>
    <mergeCell ref="AD37:BF37"/>
    <mergeCell ref="AD35:AT36"/>
    <mergeCell ref="AU35:AW36"/>
    <mergeCell ref="AX35:AZ35"/>
    <mergeCell ref="BA35:BC35"/>
    <mergeCell ref="BD35:BF35"/>
    <mergeCell ref="AX36:AZ36"/>
    <mergeCell ref="BA36:BC36"/>
    <mergeCell ref="BD36:BF36"/>
  </mergeCells>
  <phoneticPr fontId="2"/>
  <pageMargins left="0.70866141732283472" right="0.70866141732283472" top="0.74803149606299213" bottom="0.55118110236220474" header="0.31496062992125984" footer="0.31496062992125984"/>
  <pageSetup paperSize="9" orientation="portrait" r:id="rId1"/>
  <rowBreaks count="1" manualBreakCount="1">
    <brk id="33" min="29"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D1:BU77"/>
  <sheetViews>
    <sheetView view="pageBreakPreview" topLeftCell="A52" zoomScale="80" zoomScaleNormal="100" zoomScaleSheetLayoutView="80" workbookViewId="0">
      <selection activeCell="BS54" sqref="BS54:BS55"/>
    </sheetView>
  </sheetViews>
  <sheetFormatPr defaultColWidth="2.75" defaultRowHeight="21.75" customHeight="1" x14ac:dyDescent="0.4"/>
  <cols>
    <col min="1" max="64" width="2.75" style="1"/>
    <col min="65" max="65" width="8.125" style="1" bestFit="1" customWidth="1"/>
    <col min="66" max="66" width="2.75" style="1"/>
    <col min="67" max="67" width="4.375" style="1" bestFit="1" customWidth="1"/>
    <col min="68" max="70" width="2.75" style="1"/>
    <col min="71" max="71" width="67.375" style="1" bestFit="1" customWidth="1"/>
    <col min="72" max="73" width="9.625" style="1" bestFit="1" customWidth="1"/>
    <col min="74" max="16384" width="2.75" style="1"/>
  </cols>
  <sheetData>
    <row r="1" spans="30:61" ht="24" customHeight="1" thickBot="1" x14ac:dyDescent="0.45">
      <c r="BE1" s="111" t="s">
        <v>25</v>
      </c>
      <c r="BF1" s="112"/>
      <c r="BG1" s="112"/>
      <c r="BH1" s="113"/>
    </row>
    <row r="2" spans="30:61" ht="13.5" customHeight="1" x14ac:dyDescent="0.4"/>
    <row r="3" spans="30:61" ht="21.75" customHeight="1" x14ac:dyDescent="0.4">
      <c r="AD3" s="120" t="s">
        <v>43</v>
      </c>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row>
    <row r="4" spans="30:61" ht="21.75" customHeight="1" x14ac:dyDescent="0.4">
      <c r="AE4" s="2"/>
    </row>
    <row r="6" spans="30:61" ht="21.75" customHeight="1" x14ac:dyDescent="0.4">
      <c r="AE6" s="2" t="s">
        <v>24</v>
      </c>
    </row>
    <row r="7" spans="30:61" ht="21.75" customHeight="1" x14ac:dyDescent="0.4">
      <c r="AF7" s="1" t="s">
        <v>26</v>
      </c>
    </row>
    <row r="8" spans="30:61" ht="21.75" customHeight="1" x14ac:dyDescent="0.4">
      <c r="AF8" s="1" t="s">
        <v>27</v>
      </c>
    </row>
    <row r="9" spans="30:61" ht="21.75" customHeight="1" x14ac:dyDescent="0.4">
      <c r="AF9" s="64" t="s">
        <v>28</v>
      </c>
    </row>
    <row r="10" spans="30:61" ht="21.75" customHeight="1" x14ac:dyDescent="0.4">
      <c r="AF10" s="1" t="s">
        <v>29</v>
      </c>
    </row>
    <row r="12" spans="30:61" ht="21.75" customHeight="1" x14ac:dyDescent="0.4">
      <c r="AE12" s="2" t="s">
        <v>45</v>
      </c>
    </row>
    <row r="13" spans="30:61" ht="21.75" customHeight="1" x14ac:dyDescent="0.4">
      <c r="AE13" s="1" t="s">
        <v>0</v>
      </c>
    </row>
    <row r="14" spans="30:61" ht="21.75" customHeight="1" x14ac:dyDescent="0.4">
      <c r="AF14" s="1" t="s">
        <v>51</v>
      </c>
    </row>
    <row r="15" spans="30:61" ht="21.75" customHeight="1" x14ac:dyDescent="0.4">
      <c r="AF15" s="1" t="s">
        <v>52</v>
      </c>
    </row>
    <row r="16" spans="30:61" ht="21.75" customHeight="1" x14ac:dyDescent="0.4">
      <c r="AE16" s="1" t="s">
        <v>1</v>
      </c>
    </row>
    <row r="17" spans="31:32" ht="21.75" customHeight="1" x14ac:dyDescent="0.4">
      <c r="AF17" s="1" t="s">
        <v>53</v>
      </c>
    </row>
    <row r="18" spans="31:32" ht="21.75" customHeight="1" x14ac:dyDescent="0.4">
      <c r="AF18" s="1" t="s">
        <v>54</v>
      </c>
    </row>
    <row r="19" spans="31:32" ht="21.75" customHeight="1" x14ac:dyDescent="0.4">
      <c r="AF19" s="1" t="s">
        <v>55</v>
      </c>
    </row>
    <row r="20" spans="31:32" ht="21.75" customHeight="1" x14ac:dyDescent="0.4">
      <c r="AF20" s="1" t="s">
        <v>56</v>
      </c>
    </row>
    <row r="21" spans="31:32" ht="21.75" customHeight="1" x14ac:dyDescent="0.4">
      <c r="AF21" s="1" t="s">
        <v>57</v>
      </c>
    </row>
    <row r="22" spans="31:32" ht="21.75" customHeight="1" x14ac:dyDescent="0.4">
      <c r="AF22" s="1" t="s">
        <v>58</v>
      </c>
    </row>
    <row r="23" spans="31:32" ht="21.75" customHeight="1" x14ac:dyDescent="0.4">
      <c r="AF23" s="1" t="s">
        <v>59</v>
      </c>
    </row>
    <row r="24" spans="31:32" ht="21.75" customHeight="1" x14ac:dyDescent="0.4">
      <c r="AF24" s="1" t="s">
        <v>60</v>
      </c>
    </row>
    <row r="25" spans="31:32" ht="21.75" customHeight="1" x14ac:dyDescent="0.4">
      <c r="AF25" s="1" t="s">
        <v>61</v>
      </c>
    </row>
    <row r="26" spans="31:32" ht="21.75" customHeight="1" x14ac:dyDescent="0.4">
      <c r="AF26" s="1" t="s">
        <v>62</v>
      </c>
    </row>
    <row r="27" spans="31:32" ht="21.75" customHeight="1" x14ac:dyDescent="0.4">
      <c r="AF27" s="1" t="s">
        <v>63</v>
      </c>
    </row>
    <row r="28" spans="31:32" ht="21.75" customHeight="1" x14ac:dyDescent="0.4">
      <c r="AE28" s="1" t="s">
        <v>64</v>
      </c>
    </row>
    <row r="29" spans="31:32" ht="21.75" customHeight="1" x14ac:dyDescent="0.4">
      <c r="AF29" s="1" t="s">
        <v>65</v>
      </c>
    </row>
    <row r="30" spans="31:32" ht="21.75" customHeight="1" x14ac:dyDescent="0.4">
      <c r="AF30" s="1" t="s">
        <v>66</v>
      </c>
    </row>
    <row r="32" spans="31:32" ht="21.75" customHeight="1" x14ac:dyDescent="0.4">
      <c r="AF32" s="1" t="s">
        <v>67</v>
      </c>
    </row>
    <row r="33" spans="31:73" ht="21.75" customHeight="1" x14ac:dyDescent="0.4">
      <c r="AE33" s="2" t="s">
        <v>44</v>
      </c>
    </row>
    <row r="34" spans="31:73" ht="18.75" customHeight="1" x14ac:dyDescent="0.4">
      <c r="AE34" s="2"/>
      <c r="AF34" s="67" t="s">
        <v>4</v>
      </c>
      <c r="AG34" s="67"/>
      <c r="AH34" s="67"/>
      <c r="AI34" s="67"/>
      <c r="AJ34" s="67"/>
      <c r="AK34" s="67"/>
      <c r="AL34" s="67"/>
      <c r="AM34" s="67"/>
      <c r="AN34" s="67"/>
      <c r="AO34" s="67"/>
      <c r="AP34" s="67"/>
      <c r="AQ34" s="67"/>
      <c r="AR34" s="67"/>
      <c r="AS34" s="67"/>
      <c r="AT34" s="67"/>
      <c r="AU34" s="67"/>
      <c r="AV34" s="67"/>
      <c r="AW34" s="67" t="s">
        <v>2</v>
      </c>
      <c r="AX34" s="67"/>
      <c r="AY34" s="67"/>
      <c r="AZ34" s="68" t="s">
        <v>6</v>
      </c>
      <c r="BA34" s="68"/>
      <c r="BB34" s="68"/>
      <c r="BC34" s="68" t="s">
        <v>7</v>
      </c>
      <c r="BD34" s="68"/>
      <c r="BE34" s="68"/>
      <c r="BF34" s="69" t="s">
        <v>5</v>
      </c>
      <c r="BG34" s="70"/>
      <c r="BH34" s="71"/>
    </row>
    <row r="35" spans="31:73" ht="12" customHeight="1" x14ac:dyDescent="0.4">
      <c r="AF35" s="67"/>
      <c r="AG35" s="67"/>
      <c r="AH35" s="67"/>
      <c r="AI35" s="67"/>
      <c r="AJ35" s="67"/>
      <c r="AK35" s="67"/>
      <c r="AL35" s="67"/>
      <c r="AM35" s="67"/>
      <c r="AN35" s="67"/>
      <c r="AO35" s="67"/>
      <c r="AP35" s="67"/>
      <c r="AQ35" s="67"/>
      <c r="AR35" s="67"/>
      <c r="AS35" s="67"/>
      <c r="AT35" s="67"/>
      <c r="AU35" s="67"/>
      <c r="AV35" s="67"/>
      <c r="AW35" s="67"/>
      <c r="AX35" s="67"/>
      <c r="AY35" s="67"/>
      <c r="AZ35" s="72" t="s">
        <v>17</v>
      </c>
      <c r="BA35" s="72"/>
      <c r="BB35" s="72"/>
      <c r="BC35" s="72" t="s">
        <v>18</v>
      </c>
      <c r="BD35" s="72"/>
      <c r="BE35" s="72"/>
      <c r="BF35" s="73" t="s">
        <v>19</v>
      </c>
      <c r="BG35" s="74"/>
      <c r="BH35" s="75"/>
    </row>
    <row r="36" spans="31:73" ht="12.75" customHeight="1" x14ac:dyDescent="0.2">
      <c r="AF36" s="76" t="s">
        <v>3</v>
      </c>
      <c r="AG36" s="77"/>
      <c r="AH36" s="77"/>
      <c r="AI36" s="77"/>
      <c r="AJ36" s="77"/>
      <c r="AK36" s="77"/>
      <c r="AL36" s="77"/>
      <c r="AM36" s="77"/>
      <c r="AN36" s="77"/>
      <c r="AO36" s="77"/>
      <c r="AP36" s="77"/>
      <c r="AQ36" s="77"/>
      <c r="AR36" s="77"/>
      <c r="AS36" s="77"/>
      <c r="AT36" s="77"/>
      <c r="AU36" s="77"/>
      <c r="AV36" s="78"/>
      <c r="AW36" s="82">
        <v>215</v>
      </c>
      <c r="AX36" s="83"/>
      <c r="AY36" s="84"/>
      <c r="AZ36" s="88">
        <v>170</v>
      </c>
      <c r="BA36" s="89"/>
      <c r="BB36" s="90"/>
      <c r="BC36" s="91">
        <v>176.8</v>
      </c>
      <c r="BD36" s="92"/>
      <c r="BE36" s="93"/>
      <c r="BF36" s="94">
        <f>AZ36-BC36</f>
        <v>-6.8000000000000114</v>
      </c>
      <c r="BG36" s="95"/>
      <c r="BH36" s="96"/>
      <c r="BL36" s="97">
        <f>AW36*AZ36</f>
        <v>36550</v>
      </c>
      <c r="BM36" s="97"/>
    </row>
    <row r="37" spans="31:73" ht="12.75" customHeight="1" x14ac:dyDescent="0.4">
      <c r="AF37" s="79"/>
      <c r="AG37" s="80"/>
      <c r="AH37" s="80"/>
      <c r="AI37" s="80"/>
      <c r="AJ37" s="80"/>
      <c r="AK37" s="80"/>
      <c r="AL37" s="80"/>
      <c r="AM37" s="80"/>
      <c r="AN37" s="80"/>
      <c r="AO37" s="80"/>
      <c r="AP37" s="80"/>
      <c r="AQ37" s="80"/>
      <c r="AR37" s="80"/>
      <c r="AS37" s="80"/>
      <c r="AT37" s="80"/>
      <c r="AU37" s="80"/>
      <c r="AV37" s="81"/>
      <c r="AW37" s="85"/>
      <c r="AX37" s="86"/>
      <c r="AY37" s="87"/>
      <c r="AZ37" s="98">
        <f>AZ36/AW36</f>
        <v>0.79069767441860461</v>
      </c>
      <c r="BA37" s="99"/>
      <c r="BB37" s="100"/>
      <c r="BC37" s="98">
        <f>BC36/AW36</f>
        <v>0.82232558139534884</v>
      </c>
      <c r="BD37" s="99"/>
      <c r="BE37" s="100"/>
      <c r="BF37" s="101">
        <f>AZ37-BC37</f>
        <v>-3.1627906976744224E-2</v>
      </c>
      <c r="BG37" s="102"/>
      <c r="BH37" s="103"/>
      <c r="BL37" s="3"/>
      <c r="BM37" s="3"/>
    </row>
    <row r="38" spans="31:73" ht="22.5" customHeight="1" x14ac:dyDescent="0.4">
      <c r="AF38" s="118" t="s">
        <v>8</v>
      </c>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L38" s="97">
        <f t="shared" ref="BL38:BL45" si="0">AW38*AZ38</f>
        <v>0</v>
      </c>
      <c r="BM38" s="97"/>
    </row>
    <row r="39" spans="31:73" ht="12.75" customHeight="1" x14ac:dyDescent="0.2">
      <c r="AF39" s="4"/>
      <c r="AG39" s="104" t="s">
        <v>9</v>
      </c>
      <c r="AH39" s="105"/>
      <c r="AI39" s="105"/>
      <c r="AJ39" s="105"/>
      <c r="AK39" s="105"/>
      <c r="AL39" s="105"/>
      <c r="AM39" s="105"/>
      <c r="AN39" s="105"/>
      <c r="AO39" s="105"/>
      <c r="AP39" s="105"/>
      <c r="AQ39" s="105"/>
      <c r="AR39" s="105"/>
      <c r="AS39" s="105"/>
      <c r="AT39" s="105"/>
      <c r="AU39" s="105"/>
      <c r="AV39" s="106"/>
      <c r="AW39" s="82">
        <v>80</v>
      </c>
      <c r="AX39" s="83"/>
      <c r="AY39" s="84"/>
      <c r="AZ39" s="88">
        <v>20</v>
      </c>
      <c r="BA39" s="89"/>
      <c r="BB39" s="90"/>
      <c r="BC39" s="91">
        <v>26.2</v>
      </c>
      <c r="BD39" s="92"/>
      <c r="BE39" s="93"/>
      <c r="BF39" s="94">
        <f t="shared" ref="BF39:BF52" si="1">AZ39-BC39</f>
        <v>-6.1999999999999993</v>
      </c>
      <c r="BG39" s="95"/>
      <c r="BH39" s="96"/>
      <c r="BL39" s="97">
        <f t="shared" si="0"/>
        <v>1600</v>
      </c>
      <c r="BM39" s="97"/>
    </row>
    <row r="40" spans="31:73" ht="12.75" customHeight="1" x14ac:dyDescent="0.4">
      <c r="AF40" s="4"/>
      <c r="AG40" s="107"/>
      <c r="AH40" s="108"/>
      <c r="AI40" s="108"/>
      <c r="AJ40" s="108"/>
      <c r="AK40" s="108"/>
      <c r="AL40" s="108"/>
      <c r="AM40" s="108"/>
      <c r="AN40" s="108"/>
      <c r="AO40" s="108"/>
      <c r="AP40" s="108"/>
      <c r="AQ40" s="108"/>
      <c r="AR40" s="108"/>
      <c r="AS40" s="108"/>
      <c r="AT40" s="108"/>
      <c r="AU40" s="108"/>
      <c r="AV40" s="109"/>
      <c r="AW40" s="85"/>
      <c r="AX40" s="86"/>
      <c r="AY40" s="87"/>
      <c r="AZ40" s="98">
        <f>AZ39/AW39</f>
        <v>0.25</v>
      </c>
      <c r="BA40" s="99"/>
      <c r="BB40" s="100"/>
      <c r="BC40" s="98">
        <f>BC39/AW39</f>
        <v>0.32750000000000001</v>
      </c>
      <c r="BD40" s="99"/>
      <c r="BE40" s="100"/>
      <c r="BF40" s="101">
        <f>AZ40-BC40</f>
        <v>-7.7500000000000013E-2</v>
      </c>
      <c r="BG40" s="102"/>
      <c r="BH40" s="103"/>
      <c r="BL40" s="3"/>
      <c r="BM40" s="3"/>
    </row>
    <row r="41" spans="31:73" ht="12.75" customHeight="1" x14ac:dyDescent="0.2">
      <c r="AF41" s="4"/>
      <c r="AG41" s="104" t="s">
        <v>10</v>
      </c>
      <c r="AH41" s="105"/>
      <c r="AI41" s="105"/>
      <c r="AJ41" s="105"/>
      <c r="AK41" s="105"/>
      <c r="AL41" s="105"/>
      <c r="AM41" s="105"/>
      <c r="AN41" s="105"/>
      <c r="AO41" s="105"/>
      <c r="AP41" s="105"/>
      <c r="AQ41" s="105"/>
      <c r="AR41" s="105"/>
      <c r="AS41" s="105"/>
      <c r="AT41" s="105"/>
      <c r="AU41" s="105"/>
      <c r="AV41" s="106"/>
      <c r="AW41" s="82">
        <v>310</v>
      </c>
      <c r="AX41" s="83"/>
      <c r="AY41" s="84"/>
      <c r="AZ41" s="88">
        <v>195</v>
      </c>
      <c r="BA41" s="89"/>
      <c r="BB41" s="90"/>
      <c r="BC41" s="91">
        <v>205.8</v>
      </c>
      <c r="BD41" s="92"/>
      <c r="BE41" s="93"/>
      <c r="BF41" s="94">
        <f t="shared" si="1"/>
        <v>-10.800000000000011</v>
      </c>
      <c r="BG41" s="95"/>
      <c r="BH41" s="96"/>
      <c r="BL41" s="97">
        <f t="shared" si="0"/>
        <v>60450</v>
      </c>
      <c r="BM41" s="97"/>
      <c r="BT41" s="1" t="s">
        <v>22</v>
      </c>
      <c r="BU41" s="1" t="s">
        <v>23</v>
      </c>
    </row>
    <row r="42" spans="31:73" ht="12.75" customHeight="1" x14ac:dyDescent="0.25">
      <c r="AF42" s="4"/>
      <c r="AG42" s="107"/>
      <c r="AH42" s="108"/>
      <c r="AI42" s="108"/>
      <c r="AJ42" s="108"/>
      <c r="AK42" s="108"/>
      <c r="AL42" s="108"/>
      <c r="AM42" s="108"/>
      <c r="AN42" s="108"/>
      <c r="AO42" s="108"/>
      <c r="AP42" s="108"/>
      <c r="AQ42" s="108"/>
      <c r="AR42" s="108"/>
      <c r="AS42" s="108"/>
      <c r="AT42" s="108"/>
      <c r="AU42" s="108"/>
      <c r="AV42" s="109"/>
      <c r="AW42" s="85"/>
      <c r="AX42" s="86"/>
      <c r="AY42" s="87"/>
      <c r="AZ42" s="98">
        <f>AZ41/AW41</f>
        <v>0.62903225806451613</v>
      </c>
      <c r="BA42" s="99"/>
      <c r="BB42" s="100"/>
      <c r="BC42" s="98">
        <f>BC41/AW41</f>
        <v>0.66387096774193555</v>
      </c>
      <c r="BD42" s="99"/>
      <c r="BE42" s="100"/>
      <c r="BF42" s="101">
        <f t="shared" si="1"/>
        <v>-3.4838709677419422E-2</v>
      </c>
      <c r="BG42" s="102"/>
      <c r="BH42" s="103"/>
      <c r="BL42" s="3"/>
      <c r="BM42" s="3"/>
      <c r="BS42" s="27" t="s">
        <v>74</v>
      </c>
      <c r="BT42" s="6">
        <f>AZ37</f>
        <v>0.79069767441860461</v>
      </c>
      <c r="BU42" s="6">
        <f>BC37</f>
        <v>0.82232558139534884</v>
      </c>
    </row>
    <row r="43" spans="31:73" ht="12.75" customHeight="1" x14ac:dyDescent="0.25">
      <c r="AF43" s="4"/>
      <c r="AG43" s="104" t="s">
        <v>11</v>
      </c>
      <c r="AH43" s="105"/>
      <c r="AI43" s="105"/>
      <c r="AJ43" s="105"/>
      <c r="AK43" s="105"/>
      <c r="AL43" s="105"/>
      <c r="AM43" s="105"/>
      <c r="AN43" s="105"/>
      <c r="AO43" s="105"/>
      <c r="AP43" s="105"/>
      <c r="AQ43" s="105"/>
      <c r="AR43" s="105"/>
      <c r="AS43" s="105"/>
      <c r="AT43" s="105"/>
      <c r="AU43" s="105"/>
      <c r="AV43" s="106"/>
      <c r="AW43" s="82">
        <v>95</v>
      </c>
      <c r="AX43" s="83"/>
      <c r="AY43" s="84"/>
      <c r="AZ43" s="88">
        <v>90</v>
      </c>
      <c r="BA43" s="89"/>
      <c r="BB43" s="90"/>
      <c r="BC43" s="91">
        <v>93.2</v>
      </c>
      <c r="BD43" s="92"/>
      <c r="BE43" s="93"/>
      <c r="BF43" s="94">
        <f t="shared" si="1"/>
        <v>-3.2000000000000028</v>
      </c>
      <c r="BG43" s="95"/>
      <c r="BH43" s="96"/>
      <c r="BL43" s="97">
        <f t="shared" si="0"/>
        <v>8550</v>
      </c>
      <c r="BM43" s="97"/>
      <c r="BR43" s="1" t="s">
        <v>21</v>
      </c>
      <c r="BS43" s="38" t="s">
        <v>75</v>
      </c>
      <c r="BT43" s="6">
        <f>AZ40</f>
        <v>0.25</v>
      </c>
      <c r="BU43" s="6">
        <f>BC40</f>
        <v>0.32750000000000001</v>
      </c>
    </row>
    <row r="44" spans="31:73" ht="12.75" customHeight="1" x14ac:dyDescent="0.25">
      <c r="AF44" s="4"/>
      <c r="AG44" s="107"/>
      <c r="AH44" s="108"/>
      <c r="AI44" s="108"/>
      <c r="AJ44" s="108"/>
      <c r="AK44" s="108"/>
      <c r="AL44" s="108"/>
      <c r="AM44" s="108"/>
      <c r="AN44" s="108"/>
      <c r="AO44" s="108"/>
      <c r="AP44" s="108"/>
      <c r="AQ44" s="108"/>
      <c r="AR44" s="108"/>
      <c r="AS44" s="108"/>
      <c r="AT44" s="108"/>
      <c r="AU44" s="108"/>
      <c r="AV44" s="109"/>
      <c r="AW44" s="85"/>
      <c r="AX44" s="86"/>
      <c r="AY44" s="87"/>
      <c r="AZ44" s="98">
        <f>AZ43/AW43</f>
        <v>0.94736842105263153</v>
      </c>
      <c r="BA44" s="99"/>
      <c r="BB44" s="100"/>
      <c r="BC44" s="98">
        <f>BC43/AW43</f>
        <v>0.9810526315789474</v>
      </c>
      <c r="BD44" s="99"/>
      <c r="BE44" s="100"/>
      <c r="BF44" s="101">
        <f t="shared" si="1"/>
        <v>-3.3684210526315872E-2</v>
      </c>
      <c r="BG44" s="102"/>
      <c r="BH44" s="103"/>
      <c r="BL44" s="3"/>
      <c r="BM44" s="3"/>
      <c r="BS44" s="38" t="s">
        <v>76</v>
      </c>
      <c r="BT44" s="6">
        <f>AZ42</f>
        <v>0.62903225806451613</v>
      </c>
      <c r="BU44" s="6">
        <f>BC42</f>
        <v>0.66387096774193555</v>
      </c>
    </row>
    <row r="45" spans="31:73" ht="12.75" customHeight="1" x14ac:dyDescent="0.25">
      <c r="AF45" s="4"/>
      <c r="AG45" s="104" t="s">
        <v>12</v>
      </c>
      <c r="AH45" s="105"/>
      <c r="AI45" s="105"/>
      <c r="AJ45" s="105"/>
      <c r="AK45" s="105"/>
      <c r="AL45" s="105"/>
      <c r="AM45" s="105"/>
      <c r="AN45" s="105"/>
      <c r="AO45" s="105"/>
      <c r="AP45" s="105"/>
      <c r="AQ45" s="105"/>
      <c r="AR45" s="105"/>
      <c r="AS45" s="105"/>
      <c r="AT45" s="105"/>
      <c r="AU45" s="105"/>
      <c r="AV45" s="106"/>
      <c r="AW45" s="82">
        <v>220</v>
      </c>
      <c r="AX45" s="83"/>
      <c r="AY45" s="84"/>
      <c r="AZ45" s="88">
        <v>160</v>
      </c>
      <c r="BA45" s="89"/>
      <c r="BB45" s="90"/>
      <c r="BC45" s="91">
        <v>150</v>
      </c>
      <c r="BD45" s="92"/>
      <c r="BE45" s="93"/>
      <c r="BF45" s="94">
        <f t="shared" si="1"/>
        <v>10</v>
      </c>
      <c r="BG45" s="95"/>
      <c r="BH45" s="96"/>
      <c r="BL45" s="97">
        <f t="shared" si="0"/>
        <v>35200</v>
      </c>
      <c r="BM45" s="97"/>
      <c r="BS45" s="38" t="s">
        <v>77</v>
      </c>
      <c r="BT45" s="6">
        <f>AZ44</f>
        <v>0.94736842105263153</v>
      </c>
      <c r="BU45" s="6">
        <f>BC44</f>
        <v>0.9810526315789474</v>
      </c>
    </row>
    <row r="46" spans="31:73" ht="12.75" customHeight="1" x14ac:dyDescent="0.25">
      <c r="AF46" s="4"/>
      <c r="AG46" s="107"/>
      <c r="AH46" s="108"/>
      <c r="AI46" s="108"/>
      <c r="AJ46" s="108"/>
      <c r="AK46" s="108"/>
      <c r="AL46" s="108"/>
      <c r="AM46" s="108"/>
      <c r="AN46" s="108"/>
      <c r="AO46" s="108"/>
      <c r="AP46" s="108"/>
      <c r="AQ46" s="108"/>
      <c r="AR46" s="108"/>
      <c r="AS46" s="108"/>
      <c r="AT46" s="108"/>
      <c r="AU46" s="108"/>
      <c r="AV46" s="109"/>
      <c r="AW46" s="85"/>
      <c r="AX46" s="86"/>
      <c r="AY46" s="87"/>
      <c r="AZ46" s="98">
        <f>AZ45/AW45</f>
        <v>0.72727272727272729</v>
      </c>
      <c r="BA46" s="99"/>
      <c r="BB46" s="100"/>
      <c r="BC46" s="98">
        <f>BC45/AW45</f>
        <v>0.68181818181818177</v>
      </c>
      <c r="BD46" s="99"/>
      <c r="BE46" s="100"/>
      <c r="BF46" s="101">
        <f t="shared" si="1"/>
        <v>4.5454545454545525E-2</v>
      </c>
      <c r="BG46" s="102"/>
      <c r="BH46" s="103"/>
      <c r="BL46" s="3"/>
      <c r="BM46" s="3"/>
      <c r="BS46" s="43" t="s">
        <v>78</v>
      </c>
      <c r="BT46" s="6">
        <f>AZ46</f>
        <v>0.72727272727272729</v>
      </c>
      <c r="BU46" s="6">
        <f>BC46</f>
        <v>0.68181818181818177</v>
      </c>
    </row>
    <row r="47" spans="31:73" ht="12.75" customHeight="1" x14ac:dyDescent="0.25">
      <c r="AF47" s="4"/>
      <c r="AG47" s="104" t="s">
        <v>13</v>
      </c>
      <c r="AH47" s="105"/>
      <c r="AI47" s="105"/>
      <c r="AJ47" s="105"/>
      <c r="AK47" s="105"/>
      <c r="AL47" s="105"/>
      <c r="AM47" s="105"/>
      <c r="AN47" s="105"/>
      <c r="AO47" s="105"/>
      <c r="AP47" s="105"/>
      <c r="AQ47" s="105"/>
      <c r="AR47" s="105"/>
      <c r="AS47" s="105"/>
      <c r="AT47" s="105"/>
      <c r="AU47" s="105"/>
      <c r="AV47" s="106"/>
      <c r="AW47" s="82">
        <v>900</v>
      </c>
      <c r="AX47" s="83"/>
      <c r="AY47" s="84"/>
      <c r="AZ47" s="88">
        <v>176</v>
      </c>
      <c r="BA47" s="89"/>
      <c r="BB47" s="90"/>
      <c r="BC47" s="91">
        <v>390.1</v>
      </c>
      <c r="BD47" s="92"/>
      <c r="BE47" s="93"/>
      <c r="BF47" s="94">
        <f t="shared" si="1"/>
        <v>-214.10000000000002</v>
      </c>
      <c r="BG47" s="95"/>
      <c r="BH47" s="96"/>
      <c r="BL47" s="97">
        <f>AW47*AZ47</f>
        <v>158400</v>
      </c>
      <c r="BM47" s="97"/>
      <c r="BS47" s="38" t="s">
        <v>79</v>
      </c>
      <c r="BT47" s="6">
        <f>AZ48</f>
        <v>0.19555555555555557</v>
      </c>
      <c r="BU47" s="6">
        <f>BC48</f>
        <v>0.43344444444444447</v>
      </c>
    </row>
    <row r="48" spans="31:73" ht="12.75" customHeight="1" x14ac:dyDescent="0.25">
      <c r="AF48" s="4"/>
      <c r="AG48" s="107"/>
      <c r="AH48" s="108"/>
      <c r="AI48" s="108"/>
      <c r="AJ48" s="108"/>
      <c r="AK48" s="108"/>
      <c r="AL48" s="108"/>
      <c r="AM48" s="108"/>
      <c r="AN48" s="108"/>
      <c r="AO48" s="108"/>
      <c r="AP48" s="108"/>
      <c r="AQ48" s="108"/>
      <c r="AR48" s="108"/>
      <c r="AS48" s="108"/>
      <c r="AT48" s="108"/>
      <c r="AU48" s="108"/>
      <c r="AV48" s="109"/>
      <c r="AW48" s="85"/>
      <c r="AX48" s="86"/>
      <c r="AY48" s="87"/>
      <c r="AZ48" s="98">
        <f>AZ47/AW47</f>
        <v>0.19555555555555557</v>
      </c>
      <c r="BA48" s="99"/>
      <c r="BB48" s="100"/>
      <c r="BC48" s="98">
        <f>BC47/AW47</f>
        <v>0.43344444444444447</v>
      </c>
      <c r="BD48" s="99"/>
      <c r="BE48" s="100"/>
      <c r="BF48" s="101">
        <f t="shared" si="1"/>
        <v>-0.2378888888888889</v>
      </c>
      <c r="BG48" s="102"/>
      <c r="BH48" s="103"/>
      <c r="BL48" s="3"/>
      <c r="BM48" s="3"/>
      <c r="BS48" s="38" t="s">
        <v>80</v>
      </c>
      <c r="BT48" s="6">
        <f>AZ50</f>
        <v>0.85</v>
      </c>
      <c r="BU48" s="6">
        <f>BC50</f>
        <v>0.58583333333333332</v>
      </c>
    </row>
    <row r="49" spans="32:73" ht="12.75" customHeight="1" x14ac:dyDescent="0.25">
      <c r="AF49" s="4"/>
      <c r="AG49" s="104" t="s">
        <v>46</v>
      </c>
      <c r="AH49" s="105"/>
      <c r="AI49" s="105"/>
      <c r="AJ49" s="105"/>
      <c r="AK49" s="105"/>
      <c r="AL49" s="105"/>
      <c r="AM49" s="105"/>
      <c r="AN49" s="105"/>
      <c r="AO49" s="105"/>
      <c r="AP49" s="105"/>
      <c r="AQ49" s="105"/>
      <c r="AR49" s="105"/>
      <c r="AS49" s="105"/>
      <c r="AT49" s="105"/>
      <c r="AU49" s="105"/>
      <c r="AV49" s="106"/>
      <c r="AW49" s="82">
        <v>120</v>
      </c>
      <c r="AX49" s="83"/>
      <c r="AY49" s="84"/>
      <c r="AZ49" s="88">
        <v>102</v>
      </c>
      <c r="BA49" s="89"/>
      <c r="BB49" s="90"/>
      <c r="BC49" s="91">
        <v>70.3</v>
      </c>
      <c r="BD49" s="92"/>
      <c r="BE49" s="93"/>
      <c r="BF49" s="94">
        <f t="shared" ref="BF49:BF50" si="2">AZ49-BC49</f>
        <v>31.700000000000003</v>
      </c>
      <c r="BG49" s="95"/>
      <c r="BH49" s="96"/>
      <c r="BL49" s="97">
        <f>AW49*AZ49</f>
        <v>12240</v>
      </c>
      <c r="BM49" s="97"/>
      <c r="BS49" s="44" t="s">
        <v>77</v>
      </c>
      <c r="BT49" s="6">
        <f>AZ52</f>
        <v>0.45833333333333331</v>
      </c>
      <c r="BU49" s="6">
        <f>BC52</f>
        <v>0.59624999999999995</v>
      </c>
    </row>
    <row r="50" spans="32:73" ht="12.75" customHeight="1" x14ac:dyDescent="0.4">
      <c r="AF50" s="4"/>
      <c r="AG50" s="107"/>
      <c r="AH50" s="108"/>
      <c r="AI50" s="108"/>
      <c r="AJ50" s="108"/>
      <c r="AK50" s="108"/>
      <c r="AL50" s="108"/>
      <c r="AM50" s="108"/>
      <c r="AN50" s="108"/>
      <c r="AO50" s="108"/>
      <c r="AP50" s="108"/>
      <c r="AQ50" s="108"/>
      <c r="AR50" s="108"/>
      <c r="AS50" s="108"/>
      <c r="AT50" s="108"/>
      <c r="AU50" s="108"/>
      <c r="AV50" s="109"/>
      <c r="AW50" s="85"/>
      <c r="AX50" s="86"/>
      <c r="AY50" s="87"/>
      <c r="AZ50" s="98">
        <f>AZ49/AW49</f>
        <v>0.85</v>
      </c>
      <c r="BA50" s="99"/>
      <c r="BB50" s="100"/>
      <c r="BC50" s="98">
        <f>BC49/AW49</f>
        <v>0.58583333333333332</v>
      </c>
      <c r="BD50" s="99"/>
      <c r="BE50" s="100"/>
      <c r="BF50" s="101">
        <f t="shared" si="2"/>
        <v>0.26416666666666666</v>
      </c>
      <c r="BG50" s="102"/>
      <c r="BH50" s="103"/>
      <c r="BL50" s="3"/>
      <c r="BM50" s="3"/>
    </row>
    <row r="51" spans="32:73" ht="12.75" customHeight="1" x14ac:dyDescent="0.2">
      <c r="AF51" s="4"/>
      <c r="AG51" s="104" t="s">
        <v>47</v>
      </c>
      <c r="AH51" s="105"/>
      <c r="AI51" s="105"/>
      <c r="AJ51" s="105"/>
      <c r="AK51" s="105"/>
      <c r="AL51" s="105"/>
      <c r="AM51" s="105"/>
      <c r="AN51" s="105"/>
      <c r="AO51" s="105"/>
      <c r="AP51" s="105"/>
      <c r="AQ51" s="105"/>
      <c r="AR51" s="105"/>
      <c r="AS51" s="105"/>
      <c r="AT51" s="105"/>
      <c r="AU51" s="105"/>
      <c r="AV51" s="106"/>
      <c r="AW51" s="82">
        <v>240</v>
      </c>
      <c r="AX51" s="83"/>
      <c r="AY51" s="84"/>
      <c r="AZ51" s="88">
        <v>110</v>
      </c>
      <c r="BA51" s="89"/>
      <c r="BB51" s="90"/>
      <c r="BC51" s="91">
        <v>143.1</v>
      </c>
      <c r="BD51" s="92"/>
      <c r="BE51" s="93"/>
      <c r="BF51" s="94">
        <f t="shared" si="1"/>
        <v>-33.099999999999994</v>
      </c>
      <c r="BG51" s="95"/>
      <c r="BH51" s="96"/>
      <c r="BL51" s="97">
        <f>AW51*AZ51</f>
        <v>26400</v>
      </c>
      <c r="BM51" s="97"/>
    </row>
    <row r="52" spans="32:73" ht="12.75" customHeight="1" x14ac:dyDescent="0.4">
      <c r="AF52" s="8"/>
      <c r="AG52" s="107"/>
      <c r="AH52" s="108"/>
      <c r="AI52" s="108"/>
      <c r="AJ52" s="108"/>
      <c r="AK52" s="108"/>
      <c r="AL52" s="108"/>
      <c r="AM52" s="108"/>
      <c r="AN52" s="108"/>
      <c r="AO52" s="108"/>
      <c r="AP52" s="108"/>
      <c r="AQ52" s="108"/>
      <c r="AR52" s="108"/>
      <c r="AS52" s="108"/>
      <c r="AT52" s="108"/>
      <c r="AU52" s="108"/>
      <c r="AV52" s="109"/>
      <c r="AW52" s="85"/>
      <c r="AX52" s="86"/>
      <c r="AY52" s="87"/>
      <c r="AZ52" s="98">
        <f>AZ51/AW51</f>
        <v>0.45833333333333331</v>
      </c>
      <c r="BA52" s="99"/>
      <c r="BB52" s="100"/>
      <c r="BC52" s="98">
        <f>BC51/AW51</f>
        <v>0.59624999999999995</v>
      </c>
      <c r="BD52" s="99"/>
      <c r="BE52" s="100"/>
      <c r="BF52" s="101">
        <f t="shared" si="1"/>
        <v>-0.13791666666666663</v>
      </c>
      <c r="BG52" s="102"/>
      <c r="BH52" s="103"/>
      <c r="BL52" s="3"/>
      <c r="BM52" s="3"/>
    </row>
    <row r="53" spans="32:73" ht="18.75" customHeight="1" x14ac:dyDescent="0.4">
      <c r="AF53" s="76" t="s">
        <v>14</v>
      </c>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8"/>
      <c r="BL53" s="110"/>
      <c r="BM53" s="110"/>
    </row>
    <row r="54" spans="32:73" ht="12.75" customHeight="1" x14ac:dyDescent="0.2">
      <c r="AF54" s="4"/>
      <c r="AG54" s="104" t="s">
        <v>15</v>
      </c>
      <c r="AH54" s="105"/>
      <c r="AI54" s="105"/>
      <c r="AJ54" s="105"/>
      <c r="AK54" s="105"/>
      <c r="AL54" s="105"/>
      <c r="AM54" s="105"/>
      <c r="AN54" s="105"/>
      <c r="AO54" s="105"/>
      <c r="AP54" s="105"/>
      <c r="AQ54" s="105"/>
      <c r="AR54" s="105"/>
      <c r="AS54" s="105"/>
      <c r="AT54" s="105"/>
      <c r="AU54" s="105"/>
      <c r="AV54" s="106"/>
      <c r="AW54" s="82">
        <v>120</v>
      </c>
      <c r="AX54" s="83"/>
      <c r="AY54" s="84"/>
      <c r="AZ54" s="88">
        <v>60</v>
      </c>
      <c r="BA54" s="89"/>
      <c r="BB54" s="90"/>
      <c r="BC54" s="91">
        <v>52.6</v>
      </c>
      <c r="BD54" s="92"/>
      <c r="BE54" s="93"/>
      <c r="BF54" s="94">
        <f>AZ54-BC54</f>
        <v>7.3999999999999986</v>
      </c>
      <c r="BG54" s="95"/>
      <c r="BH54" s="96"/>
      <c r="BL54" s="110">
        <f>AW54*AZ54</f>
        <v>7200</v>
      </c>
      <c r="BM54" s="110"/>
      <c r="BO54" s="1">
        <v>35</v>
      </c>
    </row>
    <row r="55" spans="32:73" ht="12.75" customHeight="1" x14ac:dyDescent="0.4">
      <c r="AF55" s="4"/>
      <c r="AG55" s="107"/>
      <c r="AH55" s="108"/>
      <c r="AI55" s="108"/>
      <c r="AJ55" s="108"/>
      <c r="AK55" s="108"/>
      <c r="AL55" s="108"/>
      <c r="AM55" s="108"/>
      <c r="AN55" s="108"/>
      <c r="AO55" s="108"/>
      <c r="AP55" s="108"/>
      <c r="AQ55" s="108"/>
      <c r="AR55" s="108"/>
      <c r="AS55" s="108"/>
      <c r="AT55" s="108"/>
      <c r="AU55" s="108"/>
      <c r="AV55" s="109"/>
      <c r="AW55" s="85"/>
      <c r="AX55" s="86"/>
      <c r="AY55" s="87"/>
      <c r="AZ55" s="98">
        <f>AZ54/AW54</f>
        <v>0.5</v>
      </c>
      <c r="BA55" s="99"/>
      <c r="BB55" s="100"/>
      <c r="BC55" s="98">
        <f>BC54/AW54</f>
        <v>0.43833333333333335</v>
      </c>
      <c r="BD55" s="99"/>
      <c r="BE55" s="100"/>
      <c r="BF55" s="101">
        <f t="shared" ref="BF55" si="3">AZ55-BC55</f>
        <v>6.1666666666666647E-2</v>
      </c>
      <c r="BG55" s="102"/>
      <c r="BH55" s="103"/>
      <c r="BL55" s="9"/>
      <c r="BM55" s="9"/>
    </row>
    <row r="56" spans="32:73" ht="12.75" customHeight="1" x14ac:dyDescent="0.2">
      <c r="AF56" s="4"/>
      <c r="AG56" s="104" t="s">
        <v>16</v>
      </c>
      <c r="AH56" s="105"/>
      <c r="AI56" s="105"/>
      <c r="AJ56" s="105"/>
      <c r="AK56" s="105"/>
      <c r="AL56" s="105"/>
      <c r="AM56" s="105"/>
      <c r="AN56" s="105"/>
      <c r="AO56" s="105"/>
      <c r="AP56" s="105"/>
      <c r="AQ56" s="105"/>
      <c r="AR56" s="105"/>
      <c r="AS56" s="105"/>
      <c r="AT56" s="105"/>
      <c r="AU56" s="105"/>
      <c r="AV56" s="106"/>
      <c r="AW56" s="82">
        <v>175</v>
      </c>
      <c r="AX56" s="83"/>
      <c r="AY56" s="84"/>
      <c r="AZ56" s="88">
        <v>92</v>
      </c>
      <c r="BA56" s="89"/>
      <c r="BB56" s="90"/>
      <c r="BC56" s="91">
        <v>43.1</v>
      </c>
      <c r="BD56" s="92"/>
      <c r="BE56" s="93"/>
      <c r="BF56" s="94">
        <f>AZ56-BC56</f>
        <v>48.9</v>
      </c>
      <c r="BG56" s="95"/>
      <c r="BH56" s="96"/>
      <c r="BL56" s="110">
        <f>AW56*AZ56</f>
        <v>16100</v>
      </c>
      <c r="BM56" s="110"/>
      <c r="BO56" s="1">
        <v>67</v>
      </c>
    </row>
    <row r="57" spans="32:73" ht="12.75" customHeight="1" x14ac:dyDescent="0.4">
      <c r="AF57" s="8"/>
      <c r="AG57" s="107"/>
      <c r="AH57" s="108"/>
      <c r="AI57" s="108"/>
      <c r="AJ57" s="108"/>
      <c r="AK57" s="108"/>
      <c r="AL57" s="108"/>
      <c r="AM57" s="108"/>
      <c r="AN57" s="108"/>
      <c r="AO57" s="108"/>
      <c r="AP57" s="108"/>
      <c r="AQ57" s="108"/>
      <c r="AR57" s="108"/>
      <c r="AS57" s="108"/>
      <c r="AT57" s="108"/>
      <c r="AU57" s="108"/>
      <c r="AV57" s="109"/>
      <c r="AW57" s="85"/>
      <c r="AX57" s="86"/>
      <c r="AY57" s="87"/>
      <c r="AZ57" s="98">
        <f>AZ56/AW56</f>
        <v>0.52571428571428569</v>
      </c>
      <c r="BA57" s="99"/>
      <c r="BB57" s="100"/>
      <c r="BC57" s="98">
        <f>BC56/AW56</f>
        <v>0.2462857142857143</v>
      </c>
      <c r="BD57" s="99"/>
      <c r="BE57" s="100"/>
      <c r="BF57" s="101">
        <f t="shared" ref="BF57" si="4">AZ57-BC57</f>
        <v>0.27942857142857136</v>
      </c>
      <c r="BG57" s="102"/>
      <c r="BH57" s="103"/>
      <c r="BL57" s="9"/>
      <c r="BM57" s="9"/>
    </row>
    <row r="58" spans="32:73" ht="12.75" customHeight="1" x14ac:dyDescent="0.2">
      <c r="AF58" s="114" t="s">
        <v>20</v>
      </c>
      <c r="AG58" s="115"/>
      <c r="AH58" s="115"/>
      <c r="AI58" s="115"/>
      <c r="AJ58" s="115"/>
      <c r="AK58" s="115"/>
      <c r="AL58" s="115"/>
      <c r="AM58" s="115"/>
      <c r="AN58" s="115"/>
      <c r="AO58" s="115"/>
      <c r="AP58" s="115"/>
      <c r="AQ58" s="115"/>
      <c r="AR58" s="115"/>
      <c r="AS58" s="115"/>
      <c r="AT58" s="115"/>
      <c r="AU58" s="115"/>
      <c r="AV58" s="116"/>
      <c r="AW58" s="117">
        <f>SUM(AW36,AW39:AY51,AW54:AY56)</f>
        <v>2475</v>
      </c>
      <c r="AX58" s="117"/>
      <c r="AY58" s="117"/>
      <c r="AZ58" s="88">
        <f>SUM(AZ36,AZ39,AZ41,AZ43,AZ45,AZ47,AZ49,AZ51,AZ54,AZ56)</f>
        <v>1175</v>
      </c>
      <c r="BA58" s="89"/>
      <c r="BB58" s="90"/>
      <c r="BC58" s="91">
        <f>SUM(BC36,BC39,BC41,BC43,BC45,BC47,BC49,BC51,BC54,BC56)</f>
        <v>1351.1999999999996</v>
      </c>
      <c r="BD58" s="92"/>
      <c r="BE58" s="93"/>
      <c r="BF58" s="94">
        <f>SUM(BF36,BF39,BF41,BF43,BF45,BF47,BF49,BF51,BF54,BF56)</f>
        <v>-176.20000000000002</v>
      </c>
      <c r="BG58" s="95"/>
      <c r="BH58" s="96"/>
      <c r="BM58" s="1">
        <f>SUM(BL36:BM56)</f>
        <v>362690</v>
      </c>
    </row>
    <row r="59" spans="32:73" ht="12.75" customHeight="1" x14ac:dyDescent="0.4">
      <c r="AF59" s="73"/>
      <c r="AG59" s="74"/>
      <c r="AH59" s="74"/>
      <c r="AI59" s="74"/>
      <c r="AJ59" s="74"/>
      <c r="AK59" s="74"/>
      <c r="AL59" s="74"/>
      <c r="AM59" s="74"/>
      <c r="AN59" s="74"/>
      <c r="AO59" s="74"/>
      <c r="AP59" s="74"/>
      <c r="AQ59" s="74"/>
      <c r="AR59" s="74"/>
      <c r="AS59" s="74"/>
      <c r="AT59" s="74"/>
      <c r="AU59" s="74"/>
      <c r="AV59" s="75"/>
      <c r="AW59" s="117"/>
      <c r="AX59" s="117"/>
      <c r="AY59" s="117"/>
      <c r="AZ59" s="98">
        <f>AZ58/AW58</f>
        <v>0.47474747474747475</v>
      </c>
      <c r="BA59" s="99"/>
      <c r="BB59" s="100"/>
      <c r="BC59" s="98">
        <f>BC58/AW58</f>
        <v>0.54593939393939372</v>
      </c>
      <c r="BD59" s="99"/>
      <c r="BE59" s="100"/>
      <c r="BF59" s="101">
        <f>AZ59-BC59</f>
        <v>-7.1191919191918973E-2</v>
      </c>
      <c r="BG59" s="102"/>
      <c r="BH59" s="103"/>
    </row>
    <row r="73" spans="31:58" ht="21.75" customHeight="1" x14ac:dyDescent="0.4">
      <c r="AF73" s="10"/>
    </row>
    <row r="74" spans="31:58" ht="21.75" customHeight="1" x14ac:dyDescent="0.4">
      <c r="AE74" s="60"/>
      <c r="AF74" s="61" t="s">
        <v>48</v>
      </c>
      <c r="AG74" s="60"/>
      <c r="AH74" s="60"/>
      <c r="AI74" s="60"/>
      <c r="AJ74" s="60"/>
      <c r="AK74" s="60"/>
      <c r="AL74" s="60"/>
      <c r="AM74" s="60"/>
      <c r="AN74" s="60"/>
      <c r="AO74" s="60"/>
      <c r="AP74" s="60"/>
      <c r="AQ74" s="60"/>
      <c r="AR74" s="60"/>
      <c r="AS74" s="60"/>
      <c r="AT74" s="59"/>
      <c r="AU74" s="59"/>
      <c r="AV74" s="59"/>
      <c r="AW74" s="59"/>
      <c r="AX74" s="59"/>
      <c r="AY74" s="59"/>
      <c r="AZ74" s="59"/>
      <c r="BA74" s="59"/>
      <c r="BB74" s="59"/>
      <c r="BC74" s="59"/>
      <c r="BD74" s="59"/>
      <c r="BE74" s="59"/>
      <c r="BF74" s="59"/>
    </row>
    <row r="75" spans="31:58" ht="21.75" customHeight="1" x14ac:dyDescent="0.4">
      <c r="AE75" s="60"/>
      <c r="AF75" s="60" t="s">
        <v>49</v>
      </c>
      <c r="AG75" s="60"/>
      <c r="AH75" s="60"/>
      <c r="AI75" s="60"/>
      <c r="AJ75" s="60"/>
      <c r="AK75" s="60"/>
      <c r="AL75" s="60"/>
      <c r="AM75" s="60"/>
      <c r="AN75" s="60"/>
      <c r="AO75" s="60"/>
      <c r="AP75" s="60"/>
      <c r="AQ75" s="60"/>
      <c r="AR75" s="60"/>
      <c r="AS75" s="60"/>
      <c r="AT75" s="59"/>
      <c r="AU75" s="59"/>
      <c r="AV75" s="59"/>
      <c r="AW75" s="59"/>
      <c r="AX75" s="59"/>
      <c r="AY75" s="59"/>
      <c r="AZ75" s="59"/>
      <c r="BA75" s="59"/>
      <c r="BB75" s="59"/>
      <c r="BC75" s="59"/>
      <c r="BD75" s="59"/>
      <c r="BE75" s="59"/>
      <c r="BF75" s="59"/>
    </row>
    <row r="76" spans="31:58" ht="21.75" customHeight="1" x14ac:dyDescent="0.4">
      <c r="AE76" s="60"/>
      <c r="AF76" s="60" t="s">
        <v>50</v>
      </c>
      <c r="AG76" s="60"/>
      <c r="AH76" s="60"/>
      <c r="AI76" s="60"/>
      <c r="AJ76" s="60"/>
      <c r="AK76" s="60"/>
      <c r="AL76" s="60"/>
      <c r="AM76" s="60"/>
      <c r="AN76" s="60"/>
      <c r="AO76" s="60"/>
      <c r="AP76" s="60"/>
      <c r="AQ76" s="60"/>
      <c r="AR76" s="60"/>
      <c r="AS76" s="60"/>
      <c r="AT76" s="59"/>
      <c r="AU76" s="59"/>
      <c r="AV76" s="59"/>
      <c r="AW76" s="59"/>
      <c r="AX76" s="59"/>
      <c r="AY76" s="59"/>
      <c r="AZ76" s="59"/>
      <c r="BA76" s="59"/>
      <c r="BB76" s="59"/>
      <c r="BC76" s="59"/>
      <c r="BD76" s="59"/>
      <c r="BE76" s="59"/>
      <c r="BF76" s="59"/>
    </row>
    <row r="77" spans="31:58" ht="21.75" customHeight="1" x14ac:dyDescent="0.4">
      <c r="AE77" s="60"/>
      <c r="AF77" s="60"/>
      <c r="AG77" s="60"/>
      <c r="AH77" s="60"/>
      <c r="AI77" s="60"/>
      <c r="AJ77" s="60"/>
      <c r="AK77" s="60"/>
      <c r="AL77" s="60"/>
      <c r="AM77" s="60"/>
      <c r="AN77" s="60"/>
      <c r="AO77" s="60"/>
      <c r="AP77" s="60"/>
      <c r="AQ77" s="60"/>
      <c r="AR77" s="60"/>
      <c r="AS77" s="60"/>
      <c r="AT77" s="59"/>
      <c r="AU77" s="59"/>
      <c r="AV77" s="59"/>
      <c r="AW77" s="59"/>
      <c r="AX77" s="59"/>
      <c r="AY77" s="59"/>
      <c r="AZ77" s="59"/>
      <c r="BA77" s="59"/>
      <c r="BB77" s="59"/>
      <c r="BC77" s="59"/>
      <c r="BD77" s="59"/>
      <c r="BE77" s="59"/>
      <c r="BF77" s="59"/>
    </row>
  </sheetData>
  <mergeCells count="112">
    <mergeCell ref="BL51:BM51"/>
    <mergeCell ref="BC48:BE48"/>
    <mergeCell ref="BF48:BH48"/>
    <mergeCell ref="BC42:BE42"/>
    <mergeCell ref="BC46:BE46"/>
    <mergeCell ref="AF38:BH38"/>
    <mergeCell ref="AG39:AV40"/>
    <mergeCell ref="AG41:AV42"/>
    <mergeCell ref="AG43:AV44"/>
    <mergeCell ref="AG45:AV46"/>
    <mergeCell ref="AG47:AV48"/>
    <mergeCell ref="AG51:AV52"/>
    <mergeCell ref="AZ39:BB39"/>
    <mergeCell ref="BC39:BE39"/>
    <mergeCell ref="BF39:BH39"/>
    <mergeCell ref="BC47:BE47"/>
    <mergeCell ref="BF47:BH47"/>
    <mergeCell ref="AW45:AY46"/>
    <mergeCell ref="AZ42:BB42"/>
    <mergeCell ref="AW39:AY40"/>
    <mergeCell ref="BC44:BE44"/>
    <mergeCell ref="BF45:BH45"/>
    <mergeCell ref="AW51:AY52"/>
    <mergeCell ref="BE1:BH1"/>
    <mergeCell ref="AF36:AV37"/>
    <mergeCell ref="AW36:AY37"/>
    <mergeCell ref="AZ37:BB37"/>
    <mergeCell ref="BC37:BE37"/>
    <mergeCell ref="BF37:BH37"/>
    <mergeCell ref="BF35:BH35"/>
    <mergeCell ref="AW34:AY35"/>
    <mergeCell ref="AZ34:BB34"/>
    <mergeCell ref="BC34:BE34"/>
    <mergeCell ref="BF34:BH34"/>
    <mergeCell ref="BC35:BE35"/>
    <mergeCell ref="AZ35:BB35"/>
    <mergeCell ref="AZ36:BB36"/>
    <mergeCell ref="BC36:BE36"/>
    <mergeCell ref="BF36:BH36"/>
    <mergeCell ref="AF34:AV35"/>
    <mergeCell ref="AW41:AY42"/>
    <mergeCell ref="AW43:AY44"/>
    <mergeCell ref="AZ47:BB47"/>
    <mergeCell ref="AZ45:BB45"/>
    <mergeCell ref="BL36:BM36"/>
    <mergeCell ref="BL38:BM38"/>
    <mergeCell ref="BL39:BM39"/>
    <mergeCell ref="BL41:BM41"/>
    <mergeCell ref="BL43:BM43"/>
    <mergeCell ref="BL45:BM45"/>
    <mergeCell ref="BC45:BE45"/>
    <mergeCell ref="BL47:BM47"/>
    <mergeCell ref="BF40:BH40"/>
    <mergeCell ref="BF42:BH42"/>
    <mergeCell ref="BF52:BH52"/>
    <mergeCell ref="AZ51:BB51"/>
    <mergeCell ref="BC51:BE51"/>
    <mergeCell ref="AZ41:BB41"/>
    <mergeCell ref="BC41:BE41"/>
    <mergeCell ref="BF41:BH41"/>
    <mergeCell ref="AZ43:BB43"/>
    <mergeCell ref="BC43:BE43"/>
    <mergeCell ref="BF43:BH43"/>
    <mergeCell ref="BC40:BE40"/>
    <mergeCell ref="BF46:BH46"/>
    <mergeCell ref="AZ48:BB48"/>
    <mergeCell ref="BF44:BH44"/>
    <mergeCell ref="AZ40:BB40"/>
    <mergeCell ref="AF53:BH53"/>
    <mergeCell ref="BF57:BH57"/>
    <mergeCell ref="AF58:AV59"/>
    <mergeCell ref="AG49:AV50"/>
    <mergeCell ref="AW49:AY50"/>
    <mergeCell ref="AZ49:BB49"/>
    <mergeCell ref="BC49:BE49"/>
    <mergeCell ref="BF49:BH49"/>
    <mergeCell ref="BF51:BH51"/>
    <mergeCell ref="AG54:AV55"/>
    <mergeCell ref="AG56:AV57"/>
    <mergeCell ref="AW54:AY55"/>
    <mergeCell ref="AW56:AY57"/>
    <mergeCell ref="AZ55:BB55"/>
    <mergeCell ref="BC55:BE55"/>
    <mergeCell ref="BF55:BH55"/>
    <mergeCell ref="AZ57:BB57"/>
    <mergeCell ref="BC57:BE57"/>
    <mergeCell ref="AZ54:BB54"/>
    <mergeCell ref="BC52:BE52"/>
    <mergeCell ref="AD3:BI3"/>
    <mergeCell ref="BL49:BM49"/>
    <mergeCell ref="AZ50:BB50"/>
    <mergeCell ref="BC50:BE50"/>
    <mergeCell ref="BF50:BH50"/>
    <mergeCell ref="BC59:BE59"/>
    <mergeCell ref="BF59:BH59"/>
    <mergeCell ref="BL54:BM54"/>
    <mergeCell ref="BL56:BM56"/>
    <mergeCell ref="BL53:BM53"/>
    <mergeCell ref="BC58:BE58"/>
    <mergeCell ref="BF58:BH58"/>
    <mergeCell ref="BC54:BE54"/>
    <mergeCell ref="BF54:BH54"/>
    <mergeCell ref="BC56:BE56"/>
    <mergeCell ref="BF56:BH56"/>
    <mergeCell ref="AW58:AY59"/>
    <mergeCell ref="AZ59:BB59"/>
    <mergeCell ref="AZ46:BB46"/>
    <mergeCell ref="AW47:AY48"/>
    <mergeCell ref="AZ44:BB44"/>
    <mergeCell ref="AZ58:BB58"/>
    <mergeCell ref="AZ52:BB52"/>
    <mergeCell ref="AZ56:BB56"/>
  </mergeCells>
  <phoneticPr fontId="2"/>
  <pageMargins left="0.70866141732283472" right="0.70866141732283472" top="0.74803149606299213" bottom="0.74803149606299213" header="0.31496062992125984" footer="0.31496062992125984"/>
  <pageSetup paperSize="9" scale="91" orientation="portrait" r:id="rId1"/>
  <rowBreaks count="1" manualBreakCount="1">
    <brk id="32" min="30" max="6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U28"/>
  <sheetViews>
    <sheetView view="pageBreakPreview" topLeftCell="A4" zoomScale="80" zoomScaleNormal="100" zoomScaleSheetLayoutView="80" workbookViewId="0">
      <selection activeCell="R20" sqref="R20"/>
    </sheetView>
  </sheetViews>
  <sheetFormatPr defaultRowHeight="18.75" x14ac:dyDescent="0.4"/>
  <cols>
    <col min="1" max="1" width="2" customWidth="1"/>
    <col min="2" max="2" width="2.625" customWidth="1"/>
    <col min="3" max="3" width="50.875" customWidth="1"/>
    <col min="4" max="4" width="11.25" customWidth="1"/>
    <col min="5" max="5" width="10.125" customWidth="1"/>
    <col min="6" max="6" width="8" customWidth="1"/>
    <col min="7" max="7" width="10.25" customWidth="1"/>
    <col min="8" max="8" width="7.5" customWidth="1"/>
    <col min="9" max="9" width="2.375" customWidth="1"/>
    <col min="10" max="10" width="57.375" customWidth="1"/>
    <col min="14" max="14" width="3.875" customWidth="1"/>
    <col min="17" max="17" width="7.125" customWidth="1"/>
    <col min="18" max="18" width="5.5" customWidth="1"/>
    <col min="21" max="21" width="6.375" customWidth="1"/>
  </cols>
  <sheetData>
    <row r="2" spans="2:21" ht="26.25" customHeight="1" x14ac:dyDescent="0.25">
      <c r="B2" s="11" t="s">
        <v>30</v>
      </c>
    </row>
    <row r="3" spans="2:21" ht="7.5" customHeight="1" thickBot="1" x14ac:dyDescent="0.45"/>
    <row r="4" spans="2:21" ht="57.75" customHeight="1" thickBot="1" x14ac:dyDescent="0.45">
      <c r="B4" s="121" t="s">
        <v>31</v>
      </c>
      <c r="C4" s="122"/>
      <c r="D4" s="122"/>
      <c r="E4" s="122"/>
      <c r="F4" s="122"/>
      <c r="G4" s="123"/>
    </row>
    <row r="5" spans="2:21" x14ac:dyDescent="0.4">
      <c r="C5" s="12"/>
      <c r="D5" s="12"/>
      <c r="E5" s="12"/>
      <c r="F5" s="12"/>
      <c r="G5" s="12"/>
      <c r="H5" s="12"/>
      <c r="I5" s="12"/>
      <c r="J5" s="12"/>
      <c r="K5" s="12"/>
      <c r="L5" s="12"/>
      <c r="M5" s="12"/>
      <c r="N5" s="12"/>
      <c r="O5" s="12"/>
      <c r="P5" s="12"/>
      <c r="R5" s="12"/>
      <c r="S5" s="12"/>
      <c r="T5" s="12"/>
    </row>
    <row r="6" spans="2:21" ht="31.5" customHeight="1" thickBot="1" x14ac:dyDescent="0.45">
      <c r="C6" s="12"/>
      <c r="D6" s="13"/>
      <c r="E6" s="12"/>
      <c r="F6" s="12"/>
      <c r="G6" s="12"/>
      <c r="H6" s="12"/>
      <c r="I6" s="12"/>
      <c r="J6" s="12"/>
      <c r="K6" s="124"/>
      <c r="L6" s="125"/>
      <c r="M6" s="12"/>
      <c r="N6" s="12"/>
      <c r="O6" s="12"/>
      <c r="P6" s="12"/>
      <c r="R6" s="12"/>
      <c r="S6" s="12"/>
      <c r="T6" s="12"/>
    </row>
    <row r="7" spans="2:21" ht="35.25" customHeight="1" x14ac:dyDescent="0.25">
      <c r="B7" s="14"/>
      <c r="C7" s="15"/>
      <c r="D7" s="16" t="s">
        <v>68</v>
      </c>
      <c r="E7" s="17" t="s">
        <v>32</v>
      </c>
      <c r="F7" s="18" t="s">
        <v>5</v>
      </c>
      <c r="G7" s="19" t="s">
        <v>33</v>
      </c>
      <c r="H7" s="18" t="s">
        <v>5</v>
      </c>
      <c r="I7" s="20"/>
      <c r="J7" s="21" t="s">
        <v>34</v>
      </c>
      <c r="K7" s="22" t="s">
        <v>35</v>
      </c>
      <c r="L7" s="23" t="s">
        <v>36</v>
      </c>
      <c r="M7" s="23" t="s">
        <v>37</v>
      </c>
      <c r="N7" s="24"/>
      <c r="O7" s="25" t="s">
        <v>38</v>
      </c>
      <c r="P7" s="23" t="s">
        <v>36</v>
      </c>
      <c r="Q7" s="23" t="s">
        <v>37</v>
      </c>
      <c r="R7" s="24"/>
      <c r="S7" s="25" t="s">
        <v>39</v>
      </c>
      <c r="T7" s="23" t="s">
        <v>36</v>
      </c>
      <c r="U7" s="23" t="s">
        <v>37</v>
      </c>
    </row>
    <row r="8" spans="2:21" x14ac:dyDescent="0.4">
      <c r="B8" s="26">
        <v>1</v>
      </c>
      <c r="C8" s="27" t="s">
        <v>74</v>
      </c>
      <c r="D8" s="28">
        <f>M8</f>
        <v>0.69</v>
      </c>
      <c r="E8" s="29">
        <f t="shared" ref="E8:E16" si="0">Q8</f>
        <v>0.59889999999999999</v>
      </c>
      <c r="F8" s="30">
        <f>D8-E8</f>
        <v>9.1099999999999959E-2</v>
      </c>
      <c r="G8" s="31">
        <f>U8</f>
        <v>0.56169999999999998</v>
      </c>
      <c r="H8" s="30">
        <f>D8-G8</f>
        <v>0.12829999999999997</v>
      </c>
      <c r="I8" s="32"/>
      <c r="J8" s="33" t="s">
        <v>74</v>
      </c>
      <c r="K8" s="34">
        <v>69</v>
      </c>
      <c r="L8" s="34">
        <v>100</v>
      </c>
      <c r="M8" s="35">
        <f>K8/L8</f>
        <v>0.69</v>
      </c>
      <c r="N8" s="12"/>
      <c r="O8" s="36">
        <v>59.89</v>
      </c>
      <c r="P8" s="34">
        <v>100</v>
      </c>
      <c r="Q8" s="35">
        <f>O8/P8</f>
        <v>0.59889999999999999</v>
      </c>
      <c r="R8" s="12"/>
      <c r="S8" s="36">
        <v>56.17</v>
      </c>
      <c r="T8" s="34">
        <v>100</v>
      </c>
      <c r="U8" s="35">
        <f>S8/T8</f>
        <v>0.56169999999999998</v>
      </c>
    </row>
    <row r="9" spans="2:21" x14ac:dyDescent="0.4">
      <c r="B9" s="37">
        <v>2</v>
      </c>
      <c r="C9" s="38" t="s">
        <v>75</v>
      </c>
      <c r="D9" s="39">
        <f>M9</f>
        <v>0.56000000000000005</v>
      </c>
      <c r="E9" s="40">
        <f t="shared" si="0"/>
        <v>0.60950000000000004</v>
      </c>
      <c r="F9" s="41">
        <f t="shared" ref="F9:F16" si="1">D9-E9</f>
        <v>-4.9499999999999988E-2</v>
      </c>
      <c r="G9" s="42">
        <f t="shared" ref="G9:G15" si="2">U9</f>
        <v>0.59819999999999995</v>
      </c>
      <c r="H9" s="41">
        <f t="shared" ref="H9:H15" si="3">D9-G9</f>
        <v>-3.8199999999999901E-2</v>
      </c>
      <c r="I9" s="32"/>
      <c r="J9" s="33" t="s">
        <v>75</v>
      </c>
      <c r="K9" s="34">
        <v>56</v>
      </c>
      <c r="L9" s="34">
        <v>100</v>
      </c>
      <c r="M9" s="35">
        <f t="shared" ref="M9:M16" si="4">K9/L9</f>
        <v>0.56000000000000005</v>
      </c>
      <c r="N9" s="12"/>
      <c r="O9" s="36">
        <v>60.95</v>
      </c>
      <c r="P9" s="34">
        <v>100</v>
      </c>
      <c r="Q9" s="35">
        <f t="shared" ref="Q9:Q16" si="5">O9/P9</f>
        <v>0.60950000000000004</v>
      </c>
      <c r="R9" s="12"/>
      <c r="S9" s="36">
        <v>59.82</v>
      </c>
      <c r="T9" s="34">
        <v>100</v>
      </c>
      <c r="U9" s="35">
        <f t="shared" ref="U9:U16" si="6">S9/T9</f>
        <v>0.59819999999999995</v>
      </c>
    </row>
    <row r="10" spans="2:21" x14ac:dyDescent="0.4">
      <c r="B10" s="37">
        <v>3</v>
      </c>
      <c r="C10" s="38" t="s">
        <v>76</v>
      </c>
      <c r="D10" s="39">
        <f t="shared" ref="D10:D14" si="7">M10</f>
        <v>0.36</v>
      </c>
      <c r="E10" s="40">
        <f t="shared" si="0"/>
        <v>0.37369999999999998</v>
      </c>
      <c r="F10" s="41">
        <f t="shared" si="1"/>
        <v>-1.369999999999999E-2</v>
      </c>
      <c r="G10" s="42">
        <f t="shared" si="2"/>
        <v>0.41039999999999999</v>
      </c>
      <c r="H10" s="41">
        <f t="shared" si="3"/>
        <v>-5.04E-2</v>
      </c>
      <c r="I10" s="32"/>
      <c r="J10" s="33" t="s">
        <v>76</v>
      </c>
      <c r="K10" s="34">
        <v>36</v>
      </c>
      <c r="L10" s="34">
        <v>100</v>
      </c>
      <c r="M10" s="35">
        <f t="shared" si="4"/>
        <v>0.36</v>
      </c>
      <c r="N10" s="12"/>
      <c r="O10" s="36">
        <v>37.369999999999997</v>
      </c>
      <c r="P10" s="34">
        <v>100</v>
      </c>
      <c r="Q10" s="35">
        <f t="shared" si="5"/>
        <v>0.37369999999999998</v>
      </c>
      <c r="R10" s="12"/>
      <c r="S10" s="36">
        <v>41.04</v>
      </c>
      <c r="T10" s="34">
        <v>100</v>
      </c>
      <c r="U10" s="35">
        <f t="shared" si="6"/>
        <v>0.41039999999999999</v>
      </c>
    </row>
    <row r="11" spans="2:21" x14ac:dyDescent="0.4">
      <c r="B11" s="37">
        <v>4</v>
      </c>
      <c r="C11" s="38" t="s">
        <v>77</v>
      </c>
      <c r="D11" s="39">
        <f t="shared" si="7"/>
        <v>0.4</v>
      </c>
      <c r="E11" s="40">
        <f t="shared" si="0"/>
        <v>0.44740000000000002</v>
      </c>
      <c r="F11" s="41">
        <f t="shared" si="1"/>
        <v>-4.7399999999999998E-2</v>
      </c>
      <c r="G11" s="42">
        <f t="shared" si="2"/>
        <v>0.48609999999999998</v>
      </c>
      <c r="H11" s="41">
        <f t="shared" si="3"/>
        <v>-8.6099999999999954E-2</v>
      </c>
      <c r="I11" s="32"/>
      <c r="J11" s="33" t="s">
        <v>77</v>
      </c>
      <c r="K11" s="34">
        <v>40</v>
      </c>
      <c r="L11" s="34">
        <v>100</v>
      </c>
      <c r="M11" s="35">
        <f t="shared" si="4"/>
        <v>0.4</v>
      </c>
      <c r="N11" s="12"/>
      <c r="O11" s="36">
        <v>44.74</v>
      </c>
      <c r="P11" s="34">
        <v>100</v>
      </c>
      <c r="Q11" s="35">
        <f t="shared" si="5"/>
        <v>0.44740000000000002</v>
      </c>
      <c r="R11" s="12"/>
      <c r="S11" s="36">
        <v>48.61</v>
      </c>
      <c r="T11" s="34">
        <v>100</v>
      </c>
      <c r="U11" s="35">
        <f t="shared" si="6"/>
        <v>0.48609999999999998</v>
      </c>
    </row>
    <row r="12" spans="2:21" x14ac:dyDescent="0.4">
      <c r="B12" s="37">
        <v>5</v>
      </c>
      <c r="C12" s="43" t="s">
        <v>78</v>
      </c>
      <c r="D12" s="39">
        <f t="shared" si="7"/>
        <v>0.48</v>
      </c>
      <c r="E12" s="40">
        <f t="shared" si="0"/>
        <v>0.55889999999999995</v>
      </c>
      <c r="F12" s="41">
        <f t="shared" si="1"/>
        <v>-7.889999999999997E-2</v>
      </c>
      <c r="G12" s="42">
        <f t="shared" si="2"/>
        <v>0.51519999999999999</v>
      </c>
      <c r="H12" s="41">
        <f t="shared" si="3"/>
        <v>-3.5200000000000009E-2</v>
      </c>
      <c r="I12" s="32"/>
      <c r="J12" s="33" t="s">
        <v>78</v>
      </c>
      <c r="K12" s="34">
        <v>48</v>
      </c>
      <c r="L12" s="34">
        <v>100</v>
      </c>
      <c r="M12" s="35">
        <f t="shared" si="4"/>
        <v>0.48</v>
      </c>
      <c r="N12" s="12"/>
      <c r="O12" s="36">
        <v>55.89</v>
      </c>
      <c r="P12" s="34">
        <v>100</v>
      </c>
      <c r="Q12" s="35">
        <f t="shared" si="5"/>
        <v>0.55889999999999995</v>
      </c>
      <c r="R12" s="12"/>
      <c r="S12" s="36">
        <v>51.52</v>
      </c>
      <c r="T12" s="34">
        <v>100</v>
      </c>
      <c r="U12" s="35">
        <f t="shared" si="6"/>
        <v>0.51519999999999999</v>
      </c>
    </row>
    <row r="13" spans="2:21" x14ac:dyDescent="0.4">
      <c r="B13" s="37">
        <v>6</v>
      </c>
      <c r="C13" s="38" t="s">
        <v>79</v>
      </c>
      <c r="D13" s="39">
        <f t="shared" si="7"/>
        <v>0.57999999999999996</v>
      </c>
      <c r="E13" s="40">
        <f t="shared" si="0"/>
        <v>0.59740000000000004</v>
      </c>
      <c r="F13" s="41">
        <f t="shared" si="1"/>
        <v>-1.7400000000000082E-2</v>
      </c>
      <c r="G13" s="42">
        <f t="shared" si="2"/>
        <v>0.54520000000000002</v>
      </c>
      <c r="H13" s="41">
        <f t="shared" si="3"/>
        <v>3.4799999999999942E-2</v>
      </c>
      <c r="I13" s="32"/>
      <c r="J13" s="33" t="s">
        <v>79</v>
      </c>
      <c r="K13" s="34">
        <v>58</v>
      </c>
      <c r="L13" s="34">
        <v>100</v>
      </c>
      <c r="M13" s="35">
        <f t="shared" si="4"/>
        <v>0.57999999999999996</v>
      </c>
      <c r="N13" s="12"/>
      <c r="O13" s="36">
        <v>59.74</v>
      </c>
      <c r="P13" s="34">
        <v>100</v>
      </c>
      <c r="Q13" s="35">
        <f t="shared" si="5"/>
        <v>0.59740000000000004</v>
      </c>
      <c r="R13" s="12"/>
      <c r="S13" s="36">
        <v>54.52</v>
      </c>
      <c r="T13" s="34">
        <v>100</v>
      </c>
      <c r="U13" s="35">
        <f t="shared" si="6"/>
        <v>0.54520000000000002</v>
      </c>
    </row>
    <row r="14" spans="2:21" x14ac:dyDescent="0.4">
      <c r="B14" s="37">
        <v>7</v>
      </c>
      <c r="C14" s="38" t="s">
        <v>80</v>
      </c>
      <c r="D14" s="39">
        <f t="shared" si="7"/>
        <v>0.68</v>
      </c>
      <c r="E14" s="40">
        <f t="shared" si="0"/>
        <v>0.75419999999999998</v>
      </c>
      <c r="F14" s="41">
        <f t="shared" si="1"/>
        <v>-7.4199999999999933E-2</v>
      </c>
      <c r="G14" s="42">
        <f t="shared" si="2"/>
        <v>0.62070000000000003</v>
      </c>
      <c r="H14" s="41">
        <f t="shared" si="3"/>
        <v>5.9300000000000019E-2</v>
      </c>
      <c r="I14" s="32"/>
      <c r="J14" s="33" t="s">
        <v>80</v>
      </c>
      <c r="K14" s="34">
        <v>68</v>
      </c>
      <c r="L14" s="34">
        <v>100</v>
      </c>
      <c r="M14" s="35">
        <f t="shared" si="4"/>
        <v>0.68</v>
      </c>
      <c r="N14" s="12"/>
      <c r="O14" s="36">
        <v>75.42</v>
      </c>
      <c r="P14" s="34">
        <v>100</v>
      </c>
      <c r="Q14" s="35">
        <f t="shared" si="5"/>
        <v>0.75419999999999998</v>
      </c>
      <c r="R14" s="12"/>
      <c r="S14" s="36">
        <v>62.07</v>
      </c>
      <c r="T14" s="34">
        <v>100</v>
      </c>
      <c r="U14" s="35">
        <f t="shared" si="6"/>
        <v>0.62070000000000003</v>
      </c>
    </row>
    <row r="15" spans="2:21" x14ac:dyDescent="0.4">
      <c r="B15" s="126">
        <v>8</v>
      </c>
      <c r="C15" s="44" t="s">
        <v>77</v>
      </c>
      <c r="D15" s="127">
        <f>M15</f>
        <v>0.4</v>
      </c>
      <c r="E15" s="45">
        <f t="shared" si="0"/>
        <v>0.44740000000000002</v>
      </c>
      <c r="F15" s="46">
        <f t="shared" si="1"/>
        <v>-4.7399999999999998E-2</v>
      </c>
      <c r="G15" s="47">
        <f t="shared" si="2"/>
        <v>0.48609999999999998</v>
      </c>
      <c r="H15" s="46">
        <f t="shared" si="3"/>
        <v>-8.6099999999999954E-2</v>
      </c>
      <c r="I15" s="32"/>
      <c r="J15" s="33" t="s">
        <v>77</v>
      </c>
      <c r="K15" s="34">
        <v>40</v>
      </c>
      <c r="L15" s="34">
        <v>100</v>
      </c>
      <c r="M15" s="35">
        <f>K15/L15</f>
        <v>0.4</v>
      </c>
      <c r="N15" s="12"/>
      <c r="O15" s="36">
        <v>44.74</v>
      </c>
      <c r="P15" s="34">
        <v>100</v>
      </c>
      <c r="Q15" s="35">
        <f t="shared" si="5"/>
        <v>0.44740000000000002</v>
      </c>
      <c r="R15" s="12"/>
      <c r="S15" s="36">
        <v>48.61</v>
      </c>
      <c r="T15" s="34">
        <v>100</v>
      </c>
      <c r="U15" s="35">
        <f t="shared" si="6"/>
        <v>0.48609999999999998</v>
      </c>
    </row>
    <row r="16" spans="2:21" x14ac:dyDescent="0.4">
      <c r="B16" s="48"/>
      <c r="C16" s="49" t="s">
        <v>40</v>
      </c>
      <c r="D16" s="50">
        <f>M16</f>
        <v>0.51875000000000004</v>
      </c>
      <c r="E16" s="51">
        <f t="shared" si="0"/>
        <v>0.54855000000000009</v>
      </c>
      <c r="F16" s="32">
        <f t="shared" si="1"/>
        <v>-2.9800000000000049E-2</v>
      </c>
      <c r="G16" s="52">
        <f>V16</f>
        <v>0</v>
      </c>
      <c r="H16" s="32">
        <f t="shared" ref="H16" si="8">F16-G16</f>
        <v>-2.9800000000000049E-2</v>
      </c>
      <c r="I16" s="32"/>
      <c r="J16" s="53" t="s">
        <v>41</v>
      </c>
      <c r="K16" s="54">
        <f>SUM(K8:K15)</f>
        <v>415</v>
      </c>
      <c r="L16" s="54">
        <f>SUM(L8:L15)</f>
        <v>800</v>
      </c>
      <c r="M16" s="55">
        <f t="shared" si="4"/>
        <v>0.51875000000000004</v>
      </c>
      <c r="N16" s="12"/>
      <c r="O16" s="56">
        <f>SUM(O8:O15)+0.1</f>
        <v>438.84000000000009</v>
      </c>
      <c r="P16" s="54">
        <f>SUM(P8:P15)</f>
        <v>800</v>
      </c>
      <c r="Q16" s="55">
        <f t="shared" si="5"/>
        <v>0.54855000000000009</v>
      </c>
      <c r="R16" s="12"/>
      <c r="S16" s="56">
        <f>SUM(S8:S15)</f>
        <v>422.35999999999996</v>
      </c>
      <c r="T16" s="54">
        <f>SUM(T8:T15)</f>
        <v>800</v>
      </c>
      <c r="U16" s="55">
        <f t="shared" si="6"/>
        <v>0.52794999999999992</v>
      </c>
    </row>
    <row r="17" spans="3:20" x14ac:dyDescent="0.4">
      <c r="C17" s="12"/>
      <c r="D17" s="57"/>
      <c r="E17" s="57"/>
      <c r="F17" s="12"/>
      <c r="G17" s="12"/>
      <c r="H17" s="12"/>
      <c r="I17" s="12"/>
      <c r="J17" s="12"/>
      <c r="K17" s="12"/>
      <c r="L17" s="12"/>
      <c r="M17" s="12"/>
      <c r="N17" s="12"/>
      <c r="O17" s="12"/>
      <c r="P17" s="12"/>
      <c r="R17" s="12"/>
      <c r="S17" s="12"/>
      <c r="T17" s="12"/>
    </row>
    <row r="18" spans="3:20" x14ac:dyDescent="0.4">
      <c r="C18" s="58" t="s">
        <v>42</v>
      </c>
      <c r="D18" s="57"/>
      <c r="E18" s="57"/>
      <c r="F18" s="12"/>
      <c r="G18" s="12"/>
      <c r="H18" s="12"/>
      <c r="I18" s="12"/>
      <c r="J18" s="12"/>
      <c r="K18" s="12"/>
      <c r="L18" s="12"/>
      <c r="M18" s="12"/>
      <c r="N18" s="12"/>
      <c r="O18" s="12"/>
      <c r="P18" s="12"/>
      <c r="R18" s="12"/>
      <c r="S18" s="12"/>
      <c r="T18" s="12"/>
    </row>
    <row r="19" spans="3:20" x14ac:dyDescent="0.4">
      <c r="C19" s="12"/>
      <c r="D19" s="57"/>
      <c r="E19" s="57"/>
      <c r="F19" s="12"/>
      <c r="G19" s="12"/>
      <c r="H19" s="12"/>
      <c r="I19" s="12"/>
      <c r="J19" s="12"/>
      <c r="K19" s="12"/>
      <c r="L19" s="12"/>
      <c r="M19" s="12"/>
      <c r="N19" s="12"/>
      <c r="O19" s="12"/>
      <c r="P19" s="12"/>
      <c r="R19" s="12"/>
      <c r="S19" s="12"/>
      <c r="T19" s="12"/>
    </row>
    <row r="20" spans="3:20" x14ac:dyDescent="0.4">
      <c r="C20" s="12"/>
      <c r="D20" s="57"/>
      <c r="E20" s="57"/>
      <c r="F20" s="12"/>
      <c r="G20" s="12"/>
      <c r="H20" s="12"/>
      <c r="I20" s="12"/>
      <c r="J20" s="12"/>
      <c r="K20" s="12"/>
      <c r="L20" s="12"/>
      <c r="M20" s="12"/>
      <c r="N20" s="12"/>
      <c r="O20" s="12"/>
      <c r="P20" s="12"/>
      <c r="R20" s="12"/>
      <c r="S20" s="12"/>
      <c r="T20" s="12"/>
    </row>
    <row r="21" spans="3:20" x14ac:dyDescent="0.4">
      <c r="C21" s="12"/>
      <c r="D21" s="57"/>
      <c r="E21" s="57"/>
      <c r="F21" s="12"/>
      <c r="G21" s="12"/>
      <c r="H21" s="12"/>
      <c r="I21" s="12"/>
      <c r="J21" s="12"/>
      <c r="K21" s="12"/>
      <c r="L21" s="12"/>
      <c r="M21" s="12"/>
      <c r="N21" s="12"/>
      <c r="O21" s="12"/>
      <c r="P21" s="12"/>
      <c r="R21" s="12"/>
      <c r="S21" s="12"/>
      <c r="T21" s="12"/>
    </row>
    <row r="22" spans="3:20" x14ac:dyDescent="0.4">
      <c r="C22" s="12"/>
      <c r="D22" s="57"/>
      <c r="E22" s="57"/>
      <c r="F22" s="12"/>
      <c r="G22" s="12"/>
      <c r="H22" s="12"/>
      <c r="I22" s="12"/>
      <c r="J22" s="12"/>
      <c r="K22" s="12"/>
      <c r="L22" s="12"/>
      <c r="M22" s="12"/>
      <c r="N22" s="12"/>
      <c r="O22" s="12"/>
      <c r="P22" s="12"/>
      <c r="R22" s="12"/>
      <c r="S22" s="12"/>
      <c r="T22" s="12"/>
    </row>
    <row r="23" spans="3:20" x14ac:dyDescent="0.4">
      <c r="C23" s="12"/>
      <c r="D23" s="57"/>
      <c r="E23" s="57"/>
      <c r="F23" s="12"/>
      <c r="G23" s="12"/>
      <c r="H23" s="12"/>
      <c r="I23" s="12"/>
      <c r="J23" s="12"/>
      <c r="K23" s="12"/>
      <c r="L23" s="12"/>
      <c r="M23" s="12"/>
      <c r="N23" s="12"/>
      <c r="O23" s="12"/>
      <c r="P23" s="12"/>
      <c r="R23" s="12"/>
      <c r="S23" s="12"/>
      <c r="T23" s="12"/>
    </row>
    <row r="24" spans="3:20" x14ac:dyDescent="0.4">
      <c r="C24" s="12"/>
      <c r="D24" s="57"/>
      <c r="E24" s="57"/>
      <c r="F24" s="12"/>
      <c r="G24" s="12"/>
      <c r="H24" s="12"/>
      <c r="I24" s="12"/>
      <c r="J24" s="12"/>
      <c r="K24" s="12"/>
      <c r="L24" s="12"/>
      <c r="M24" s="12"/>
      <c r="N24" s="12"/>
      <c r="O24" s="12"/>
      <c r="P24" s="12"/>
      <c r="R24" s="12"/>
      <c r="S24" s="12"/>
      <c r="T24" s="12"/>
    </row>
    <row r="25" spans="3:20" x14ac:dyDescent="0.4">
      <c r="C25" s="12"/>
      <c r="D25" s="57"/>
      <c r="E25" s="57"/>
      <c r="F25" s="12"/>
      <c r="G25" s="12"/>
      <c r="H25" s="12"/>
      <c r="I25" s="12"/>
      <c r="J25" s="12"/>
      <c r="K25" s="12"/>
      <c r="L25" s="12"/>
      <c r="M25" s="12"/>
      <c r="N25" s="12"/>
      <c r="O25" s="12"/>
      <c r="P25" s="12"/>
      <c r="R25" s="12"/>
      <c r="S25" s="12"/>
      <c r="T25" s="12"/>
    </row>
    <row r="26" spans="3:20" x14ac:dyDescent="0.4">
      <c r="C26" s="12"/>
      <c r="D26" s="57"/>
      <c r="E26" s="57"/>
      <c r="F26" s="12"/>
      <c r="G26" s="12"/>
      <c r="H26" s="12"/>
      <c r="I26" s="12"/>
      <c r="J26" s="12"/>
      <c r="K26" s="12"/>
      <c r="L26" s="12"/>
      <c r="M26" s="12"/>
      <c r="N26" s="12"/>
      <c r="O26" s="12"/>
      <c r="P26" s="12"/>
      <c r="R26" s="12"/>
      <c r="S26" s="12"/>
      <c r="T26" s="12"/>
    </row>
    <row r="27" spans="3:20" x14ac:dyDescent="0.4">
      <c r="C27" s="12"/>
      <c r="D27" s="57"/>
      <c r="E27" s="57"/>
      <c r="F27" s="12"/>
      <c r="G27" s="12"/>
      <c r="H27" s="12"/>
      <c r="I27" s="12"/>
      <c r="J27" s="12"/>
      <c r="K27" s="12"/>
      <c r="L27" s="12"/>
      <c r="M27" s="12"/>
      <c r="N27" s="12"/>
      <c r="O27" s="12"/>
      <c r="P27" s="12"/>
      <c r="R27" s="12"/>
      <c r="S27" s="12"/>
      <c r="T27" s="12"/>
    </row>
    <row r="28" spans="3:20" x14ac:dyDescent="0.4">
      <c r="C28" s="12"/>
      <c r="D28" s="57"/>
      <c r="E28" s="57"/>
      <c r="F28" s="12"/>
    </row>
  </sheetData>
  <mergeCells count="2">
    <mergeCell ref="B4:G4"/>
    <mergeCell ref="K6:L6"/>
  </mergeCells>
  <phoneticPr fontId="2"/>
  <pageMargins left="0.51181102362204722" right="0.51181102362204722" top="0.74803149606299213" bottom="0.74803149606299213" header="0.31496062992125984" footer="0.31496062992125984"/>
  <pageSetup paperSize="9" scale="50" orientation="landscape" r:id="rId1"/>
  <colBreaks count="1" manualBreakCount="1">
    <brk id="21"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 (2)</vt:lpstr>
      <vt:lpstr>Sheet1</vt:lpstr>
      <vt:lpstr>R6推進交付金+支援交付金</vt:lpstr>
      <vt:lpstr>'R6推進交付金+支援交付金'!Print_Area</vt:lpstr>
      <vt:lpstr>Sheet1!Print_Area</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賢次朗</dc:creator>
  <cp:lastModifiedBy>遠藤 史章</cp:lastModifiedBy>
  <cp:lastPrinted>2024-11-08T06:59:48Z</cp:lastPrinted>
  <dcterms:created xsi:type="dcterms:W3CDTF">2020-10-28T06:54:08Z</dcterms:created>
  <dcterms:modified xsi:type="dcterms:W3CDTF">2024-11-08T06:59:54Z</dcterms:modified>
</cp:coreProperties>
</file>