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H29決算\04_公表・報告\公表ファイル\"/>
    </mc:Choice>
  </mc:AlternateContent>
  <bookViews>
    <workbookView xWindow="0" yWindow="0" windowWidth="19140" windowHeight="5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<sst xmlns="http://schemas.openxmlformats.org/spreadsheetml/2006/main" count="1051" uniqueCount="592">
  <si>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</si>
  <si>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</si>
  <si>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</si>
  <si>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</si>
  <si>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</si>
  <si>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</si>
  <si>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</si>
  <si>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</si>
  <si>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</si>
  <si>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</si>
  <si>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</si>
  <si>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</si>
  <si>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</si>
  <si>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</si>
  <si>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</si>
  <si>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</si>
  <si>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</si>
  <si>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</si>
  <si>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</si>
  <si>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</si>
  <si>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</si>
  <si>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</si>
  <si>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</si>
  <si>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</si>
  <si>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</si>
  <si>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</si>
  <si>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</si>
  <si>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</si>
  <si>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</si>
  <si>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</si>
  <si>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</si>
  <si>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</si>
  <si>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</si>
  <si>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</si>
  <si>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</si>
  <si>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</si>
  <si>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</si>
  <si>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</si>
  <si>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</si>
  <si>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</si>
  <si>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</si>
  <si>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</si>
  <si>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</si>
  <si>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</si>
  <si>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</si>
  <si>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</si>
  <si>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</si>
  <si>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</si>
  <si>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</si>
  <si>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</si>
  <si>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</si>
  <si>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</si>
  <si>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</si>
  <si>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</si>
  <si>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</si>
  <si>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</si>
  <si>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</si>
  <si>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</si>
  <si>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</si>
  <si>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</si>
  <si>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</si>
  <si>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</si>
  <si>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</si>
  <si>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</si>
  <si>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</si>
  <si>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</si>
  <si>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</si>
  <si>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</si>
  <si>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</si>
  <si>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</si>
  <si>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</si>
  <si>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</si>
  <si>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</si>
  <si>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</si>
  <si>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</si>
  <si>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</si>
  <si>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</si>
  <si>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</si>
  <si>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</si>
  <si>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</si>
  <si>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</si>
  <si>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</si>
  <si>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</si>
  <si>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</si>
  <si>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</si>
  <si>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</si>
  <si>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</si>
  <si>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</si>
  <si>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</si>
  <si>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</si>
  <si>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</si>
  <si>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境港市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</si>
  <si>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</si>
  <si>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</si>
  <si>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</si>
  <si>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</si>
  <si>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</si>
  <si>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</si>
  <si>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</si>
  <si>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</si>
  <si>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</si>
  <si>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</si>
  <si>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</si>
  <si>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</si>
  <si>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</si>
  <si>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</si>
  <si>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</si>
  <si>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</si>
  <si>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</si>
  <si>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</si>
  <si>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</si>
  <si>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</si>
  <si>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</si>
  <si>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</si>
  <si>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</si>
  <si>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</si>
  <si>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</si>
  <si>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</si>
  <si>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</si>
  <si>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</si>
  <si>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</si>
  <si>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</si>
  <si>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</si>
  <si>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</si>
  <si>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</si>
  <si>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</si>
  <si>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</si>
  <si>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</si>
  <si>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</si>
  <si>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</si>
  <si>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</si>
  <si>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</si>
  <si>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</si>
  <si>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</si>
  <si>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</si>
  <si>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</si>
  <si>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</si>
  <si>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</si>
  <si>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</si>
  <si>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</si>
  <si>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</si>
  <si>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</si>
  <si>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</si>
  <si>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</si>
  <si>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</si>
  <si>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土地区画整理費特別会計</t>
    <phoneticPr fontId="5"/>
  </si>
  <si>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</si>
  <si>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</si>
  <si>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</si>
  <si>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</si>
  <si>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</si>
  <si>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</si>
  <si>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</si>
  <si>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</si>
  <si>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</si>
  <si>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</si>
  <si>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</si>
  <si>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</si>
  <si>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</si>
  <si>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</si>
  <si>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</si>
  <si>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</si>
  <si>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</si>
  <si>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</si>
  <si>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</si>
  <si>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</si>
  <si>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</si>
  <si>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</si>
  <si>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</si>
  <si>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</si>
  <si>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</si>
  <si>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</si>
  <si>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</si>
  <si>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</si>
  <si>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</si>
  <si>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</si>
  <si>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</si>
  <si>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</si>
  <si>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</si>
  <si>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</si>
  <si>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</si>
  <si>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</si>
  <si>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</si>
  <si>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</si>
  <si>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</si>
  <si>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</si>
  <si>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</si>
  <si>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</si>
  <si>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</si>
  <si>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</si>
  <si>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</si>
  <si>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</si>
  <si>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</si>
  <si>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</si>
  <si>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</si>
  <si>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</si>
  <si>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</si>
  <si>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</si>
  <si>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</si>
  <si>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</si>
  <si>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</si>
  <si>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</si>
  <si>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</si>
  <si>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</si>
  <si>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</si>
  <si>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</si>
  <si>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</si>
  <si>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</si>
  <si>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</si>
  <si>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</si>
  <si>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</si>
  <si>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</si>
  <si>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</si>
  <si>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</si>
  <si>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</si>
  <si>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鳥取県境港市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</si>
  <si>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</si>
  <si>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</si>
  <si>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</si>
  <si>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</si>
  <si>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</si>
  <si>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</si>
  <si>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</si>
  <si>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</si>
  <si>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</si>
  <si>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</si>
  <si>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</si>
  <si>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</si>
  <si>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</si>
  <si>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</si>
  <si>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</si>
  <si>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</si>
  <si>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</si>
  <si>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</si>
  <si>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</si>
  <si>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</si>
  <si>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</si>
  <si>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</si>
  <si>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</si>
  <si>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</si>
  <si>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</si>
  <si>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</si>
  <si>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</si>
  <si>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</si>
  <si>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</si>
  <si>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</si>
  <si>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</si>
  <si>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</si>
  <si>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</si>
  <si>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</si>
  <si>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</si>
  <si>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</si>
  <si>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</si>
  <si>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</si>
  <si>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</si>
  <si>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</si>
  <si>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</si>
  <si>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</si>
  <si>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</si>
  <si>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</si>
  <si>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</si>
  <si>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</si>
  <si>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</si>
  <si>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</si>
  <si>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</si>
  <si>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</si>
  <si>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</si>
  <si>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</si>
  <si>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</si>
  <si>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</si>
  <si>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</si>
  <si>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</si>
  <si>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</si>
  <si>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</si>
  <si>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</si>
  <si>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</si>
  <si>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</si>
  <si>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</si>
  <si>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</si>
  <si>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</si>
  <si>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</si>
  <si>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</si>
  <si>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</si>
  <si>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</si>
  <si>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</si>
  <si>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</si>
  <si>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</si>
  <si>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</si>
  <si>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</si>
  <si>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</si>
  <si>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</si>
  <si>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</si>
  <si>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</si>
  <si>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</si>
  <si>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</si>
  <si>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</si>
  <si>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</si>
  <si>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</si>
  <si>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</si>
  <si>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</si>
  <si>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</si>
  <si>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</si>
  <si>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</si>
  <si>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</si>
  <si>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</si>
  <si>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</si>
  <si>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</si>
  <si>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</si>
  <si>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</si>
  <si>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</si>
  <si>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</si>
  <si>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</si>
  <si>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</si>
  <si>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</si>
  <si>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</si>
  <si>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</si>
  <si>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</si>
  <si>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</si>
  <si>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</si>
  <si>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</si>
  <si>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</si>
  <si>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</si>
  <si>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</si>
  <si>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</si>
  <si>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</si>
  <si>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</si>
  <si>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</si>
  <si>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</si>
  <si>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</si>
  <si>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</si>
  <si>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</si>
  <si>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</si>
  <si>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</si>
  <si>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</si>
  <si>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</si>
  <si>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</si>
  <si>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</si>
  <si>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</si>
  <si>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</si>
  <si>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</si>
  <si>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</si>
  <si>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</si>
  <si>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</si>
  <si>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</si>
  <si>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</si>
  <si>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</si>
  <si>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</si>
  <si>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</si>
  <si>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</si>
  <si>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</si>
  <si>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</si>
  <si>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</si>
  <si>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</si>
  <si>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</si>
  <si>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</si>
  <si>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</si>
  <si>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</si>
  <si>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</si>
  <si>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</si>
  <si>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</si>
  <si>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</si>
  <si>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</si>
  <si>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</si>
  <si>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</si>
  <si>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</si>
  <si>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鳥取県境港市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</si>
  <si>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</si>
  <si>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</si>
  <si>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</si>
  <si>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</si>
  <si>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</si>
  <si>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</si>
  <si>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</si>
  <si>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</si>
  <si>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</si>
  <si>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</si>
  <si>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</si>
  <si>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</si>
  <si>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</si>
  <si>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</si>
  <si>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</si>
  <si>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</si>
  <si>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</si>
  <si>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</si>
  <si>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</si>
  <si>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</si>
  <si>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高齢者住宅整備資金貸付事業費特別会計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</si>
  <si>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</si>
  <si>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</si>
  <si>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</si>
  <si>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</si>
  <si>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</si>
  <si>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</si>
  <si>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</si>
  <si>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</si>
  <si>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</si>
  <si>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</si>
  <si>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</si>
  <si>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</si>
  <si>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</si>
  <si>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国民健康保険費特別会計</t>
    <phoneticPr fontId="5"/>
  </si>
  <si>
    <t>介護保険費特別会計</t>
    <phoneticPr fontId="5"/>
  </si>
  <si>
    <t>後期高齢者医療費特別会計</t>
    <phoneticPr fontId="5"/>
  </si>
  <si>
    <t>駐車場費特別会計</t>
    <phoneticPr fontId="5"/>
  </si>
  <si>
    <t>市場事業費特別会計</t>
    <phoneticPr fontId="5"/>
  </si>
  <si>
    <t>法非適用企業</t>
    <phoneticPr fontId="5"/>
  </si>
  <si>
    <t>下水道事業費特別会計</t>
    <phoneticPr fontId="5"/>
  </si>
  <si>
    <t>土地区画整理費特別会計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</si>
  <si>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</si>
  <si>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</si>
  <si>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</si>
  <si>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</si>
  <si>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</si>
  <si>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</si>
  <si>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</si>
  <si>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</si>
  <si>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</si>
  <si>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</si>
  <si>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</si>
  <si>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</si>
  <si>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</si>
  <si>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</si>
  <si>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</si>
  <si>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</si>
  <si>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</si>
  <si>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</si>
  <si>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</si>
  <si>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</si>
  <si>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</si>
  <si>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</si>
  <si>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</si>
  <si>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</si>
  <si>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</si>
  <si>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</si>
  <si>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</si>
  <si>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</si>
  <si>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</si>
  <si>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</si>
  <si>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</si>
  <si>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</si>
  <si>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</si>
  <si>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</si>
  <si>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</si>
  <si>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</si>
  <si>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</si>
  <si>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</si>
  <si>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</si>
  <si>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</si>
  <si>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</si>
  <si>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</si>
  <si>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</si>
  <si>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</si>
  <si>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</si>
  <si>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</si>
  <si>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</si>
  <si>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</si>
  <si>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</si>
  <si>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</si>
  <si>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</si>
  <si>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</si>
  <si>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</si>
  <si>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</si>
  <si>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</si>
  <si>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</si>
  <si>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</si>
  <si>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</si>
  <si>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</si>
  <si>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</si>
  <si>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</si>
  <si>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</si>
  <si>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</si>
  <si>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</si>
  <si>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</si>
  <si>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</si>
  <si>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</si>
  <si>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</si>
  <si>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</si>
  <si>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</si>
  <si>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</si>
  <si>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</si>
  <si>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</si>
  <si>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</si>
  <si>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</si>
  <si>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</si>
  <si>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</si>
  <si>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</si>
  <si>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</si>
  <si>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</si>
  <si>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</si>
  <si>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</si>
  <si>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</si>
  <si>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</si>
  <si>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</si>
  <si>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</si>
  <si>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</si>
  <si>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</si>
  <si>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</si>
  <si>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</si>
  <si>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</si>
  <si>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</si>
  <si>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</si>
  <si>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</si>
  <si>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</si>
  <si>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</si>
  <si>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</si>
  <si>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</si>
  <si>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</si>
  <si>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</si>
  <si>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</si>
  <si>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</si>
  <si>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</si>
  <si>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</si>
  <si>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</si>
  <si>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</si>
  <si>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</si>
  <si>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</si>
  <si>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</si>
  <si>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</si>
  <si>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</si>
  <si>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</si>
  <si>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</si>
  <si>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</si>
  <si>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</si>
  <si>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</si>
  <si>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</si>
  <si>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</si>
  <si>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</si>
  <si>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</si>
  <si>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</si>
  <si>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</si>
  <si>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</si>
  <si>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</si>
  <si>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</si>
  <si>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</si>
  <si>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</si>
  <si>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</si>
  <si>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</si>
  <si>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</si>
  <si>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</si>
  <si>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</si>
  <si>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</si>
  <si>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</si>
  <si>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</si>
  <si>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</si>
  <si>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</si>
  <si>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</si>
  <si>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</si>
  <si>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</si>
  <si>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</si>
  <si>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3.10</t>
  </si>
  <si>
    <t>▲ 0.64</t>
  </si>
  <si>
    <t>▲ 0.96</t>
  </si>
  <si>
    <t>駐車場費特別会計</t>
  </si>
  <si>
    <t>▲ 1.22</t>
  </si>
  <si>
    <t>▲ 1.51</t>
  </si>
  <si>
    <t>▲ 1.79</t>
  </si>
  <si>
    <t>▲ 2.10</t>
  </si>
  <si>
    <t>▲ 1.85</t>
  </si>
  <si>
    <t>土地区画整理費特別会計</t>
  </si>
  <si>
    <t>▲ 0.25</t>
  </si>
  <si>
    <t>▲ 0.28</t>
  </si>
  <si>
    <t>▲ 0.32</t>
  </si>
  <si>
    <t>▲ 0.65</t>
  </si>
  <si>
    <t>▲ 0.33</t>
  </si>
  <si>
    <t>国民健康保険費特別会計</t>
  </si>
  <si>
    <t>一般会計</t>
  </si>
  <si>
    <t>介護保険費特別会計</t>
  </si>
  <si>
    <t>市場事業費特別会計</t>
  </si>
  <si>
    <t>後期高齢者医療費特別会計</t>
  </si>
  <si>
    <t>高齢者住宅整備資金貸付事業費特別会計</t>
  </si>
  <si>
    <t>その他会計（赤字）</t>
  </si>
  <si>
    <t>その他会計（黒字）</t>
  </si>
  <si>
    <t>-</t>
    <phoneticPr fontId="2"/>
  </si>
  <si>
    <t>-</t>
    <phoneticPr fontId="2"/>
  </si>
  <si>
    <t>-</t>
    <phoneticPr fontId="2"/>
  </si>
  <si>
    <t>玉井斎場管理組合</t>
    <rPh sb="0" eb="2">
      <t>タマイ</t>
    </rPh>
    <rPh sb="2" eb="4">
      <t>サイジョウ</t>
    </rPh>
    <rPh sb="4" eb="6">
      <t>カンリ</t>
    </rPh>
    <rPh sb="6" eb="8">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</si>
  <si>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</si>
  <si>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</si>
  <si>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</si>
  <si>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後期高齢者医療特別会計</t>
    <rPh sb="0" eb="2">
      <t>コウキ</t>
    </rPh>
    <rPh sb="2" eb="5">
      <t>コウレイシャ</t>
    </rPh>
    <rPh sb="5" eb="7">
      <t>イリョウ</t>
    </rPh>
    <rPh sb="7" eb="9">
      <t>トクベツ</t>
    </rPh>
    <rPh sb="9" eb="11">
      <t>カイケイ</t>
    </rPh>
    <phoneticPr fontId="2"/>
  </si>
  <si>
    <t>境港市土地開発公社</t>
    <rPh sb="0" eb="3">
      <t>サカイミナトシ</t>
    </rPh>
    <rPh sb="3" eb="5">
      <t>トチ</t>
    </rPh>
    <rPh sb="5" eb="7">
      <t>カイハツ</t>
    </rPh>
    <rPh sb="7" eb="9">
      <t>コウシャ</t>
    </rPh>
    <phoneticPr fontId="2"/>
  </si>
  <si>
    <t>境港市文化振興財団</t>
    <rPh sb="0" eb="3">
      <t>サカイミナトシ</t>
    </rPh>
    <rPh sb="3" eb="5">
      <t>ブンカ</t>
    </rPh>
    <rPh sb="5" eb="7">
      <t>シンコウ</t>
    </rPh>
    <rPh sb="7" eb="9">
      <t>ザイダン</t>
    </rPh>
    <phoneticPr fontId="2"/>
  </si>
  <si>
    <t>境港市農業公社</t>
    <rPh sb="0" eb="3">
      <t>サカイミナトシ</t>
    </rPh>
    <rPh sb="3" eb="5">
      <t>ノウギョウ</t>
    </rPh>
    <rPh sb="5" eb="7">
      <t>コウシャ</t>
    </rPh>
    <phoneticPr fontId="2"/>
  </si>
  <si>
    <t>-</t>
    <phoneticPr fontId="2"/>
  </si>
  <si>
    <t>鳥取県信用保証協会</t>
    <rPh sb="0" eb="3">
      <t>トットリケン</t>
    </rPh>
    <rPh sb="3" eb="5">
      <t>シンヨウ</t>
    </rPh>
    <rPh sb="5" eb="7">
      <t>ホショウ</t>
    </rPh>
    <rPh sb="7" eb="9">
      <t>キョウカイ</t>
    </rPh>
    <phoneticPr fontId="2"/>
  </si>
  <si>
    <t>-</t>
    <phoneticPr fontId="2"/>
  </si>
  <si>
    <t>-</t>
    <phoneticPr fontId="2"/>
  </si>
  <si>
    <t>魚と鬼太郎のまち境港ふるさと基金</t>
    <rPh sb="0" eb="1">
      <t>サカナ</t>
    </rPh>
    <rPh sb="2" eb="5">
      <t>キタロウ</t>
    </rPh>
    <rPh sb="8" eb="10">
      <t>サカイミナト</t>
    </rPh>
    <rPh sb="14" eb="16">
      <t>キキン</t>
    </rPh>
    <phoneticPr fontId="2"/>
  </si>
  <si>
    <t>職員退職手当基金</t>
    <rPh sb="0" eb="2">
      <t>ショクイン</t>
    </rPh>
    <rPh sb="2" eb="4">
      <t>タイショク</t>
    </rPh>
    <rPh sb="4" eb="6">
      <t>テアテ</t>
    </rPh>
    <rPh sb="6" eb="8">
      <t>キキン</t>
    </rPh>
    <phoneticPr fontId="2"/>
  </si>
  <si>
    <t>原子力防災対策基金</t>
    <rPh sb="0" eb="3">
      <t>ゲンシリョク</t>
    </rPh>
    <rPh sb="3" eb="5">
      <t>ボウサイ</t>
    </rPh>
    <rPh sb="5" eb="7">
      <t>タイサク</t>
    </rPh>
    <rPh sb="7" eb="9">
      <t>キキン</t>
    </rPh>
    <phoneticPr fontId="2"/>
  </si>
  <si>
    <t>水木しげる基金</t>
    <rPh sb="0" eb="2">
      <t>ミズキ</t>
    </rPh>
    <rPh sb="5" eb="7">
      <t>キキン</t>
    </rPh>
    <phoneticPr fontId="2"/>
  </si>
  <si>
    <t>公共下水道事業推進基金</t>
    <rPh sb="0" eb="2">
      <t>コウキョウ</t>
    </rPh>
    <rPh sb="2" eb="5">
      <t>ゲスイドウ</t>
    </rPh>
    <rPh sb="5" eb="7">
      <t>ジギョウ</t>
    </rPh>
    <rPh sb="7" eb="9">
      <t>スイシン</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</si>
</sst>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63727</c:v>
                </c:pt>
                <c:pt idx="3">
                  <c:v>66954</c:v>
                </c:pt>
                <c:pt idx="4">
                  <c:v>72656</c:v>
                </c:pt>
              </c:numCache>
            </c:numRef>
          </c:val>
          <c:smooth val="0"/>
          <c:extLst xmlns:c16r2="http://schemas.microsoft.com/office/drawing/2015/06/chart">
            <c:ext xmlns:c16="http://schemas.microsoft.com/office/drawing/2014/chart" uri="{C3380CC4-5D6E-409C-BE32-E72D297353CC}">
              <c16:uniqueId val="{00000000-58B8-4594-BE29-A2CCE5E308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78243</c:v>
                </c:pt>
                <c:pt idx="1">
                  <c:v>108166</c:v>
                </c:pt>
                <c:pt idx="2">
                  <c:v>45820</c:v>
                </c:pt>
                <c:pt idx="3">
                  <c:v>47186</c:v>
                </c:pt>
                <c:pt idx="4">
                  <c:v>57375</c:v>
                </c:pt>
              </c:numCache>
            </c:numRef>
          </c:val>
          <c:smooth val="0"/>
          <c:extLst xmlns:c16r2="http://schemas.microsoft.com/office/drawing/2015/06/chart">
            <c:ext xmlns:c16="http://schemas.microsoft.com/office/drawing/2014/chart" uri="{C3380CC4-5D6E-409C-BE32-E72D297353CC}">
              <c16:uniqueId val="{00000001-58B8-4594-BE29-A2CCE5E308B1}"/>
            </c:ext>
          </c:extLst>
        </c:ser>
        <c:dLbls>
          <c:showLegendKey val="0"/>
          <c:showVal val="0"/>
          <c:showCatName val="0"/>
          <c:showSerName val="0"/>
          <c:showPercent val="0"/>
          <c:showBubbleSize val="0"/>
        </c:dLbls>
        <c:marker val="1"/>
        <c:smooth val="0"/>
        <c:axId val="309974264"/>
        <c:axId val="309974656"/>
      </c:lineChart>
      <c:catAx>
        <c:axId val="309974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9974656"/>
        <c:crosses val="autoZero"/>
        <c:auto val="1"/>
        <c:lblAlgn val="ctr"/>
        <c:lblOffset val="100"/>
        <c:tickLblSkip val="1"/>
        <c:tickMarkSkip val="1"/>
        <c:noMultiLvlLbl val="0"/>
      </c:catAx>
      <c:valAx>
        <c:axId val="3099746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9974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2.06</c:v>
                </c:pt>
                <c:pt idx="1">
                  <c:v>2.85</c:v>
                </c:pt>
                <c:pt idx="2">
                  <c:v>2.21</c:v>
                </c:pt>
                <c:pt idx="3">
                  <c:v>2.25</c:v>
                </c:pt>
                <c:pt idx="4">
                  <c:v>1.28</c:v>
                </c:pt>
              </c:numCache>
            </c:numRef>
          </c:val>
          <c:extLst xmlns:c16r2="http://schemas.microsoft.com/office/drawing/2015/06/chart">
            <c:ext xmlns:c16="http://schemas.microsoft.com/office/drawing/2014/chart" uri="{C3380CC4-5D6E-409C-BE32-E72D297353CC}">
              <c16:uniqueId val="{00000000-21C6-4B1C-97AB-1A9582C9DD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31.98</c:v>
                </c:pt>
                <c:pt idx="1">
                  <c:v>32.5</c:v>
                </c:pt>
                <c:pt idx="2">
                  <c:v>32.479999999999997</c:v>
                </c:pt>
                <c:pt idx="3">
                  <c:v>32.79</c:v>
                </c:pt>
                <c:pt idx="4">
                  <c:v>32.69</c:v>
                </c:pt>
              </c:numCache>
            </c:numRef>
          </c:val>
          <c:extLst xmlns:c16r2="http://schemas.microsoft.com/office/drawing/2015/06/chart">
            <c:ext xmlns:c16="http://schemas.microsoft.com/office/drawing/2014/chart" uri="{C3380CC4-5D6E-409C-BE32-E72D297353CC}">
              <c16:uniqueId val="{00000001-21C6-4B1C-97AB-1A9582C9DD80}"/>
            </c:ext>
          </c:extLst>
        </c:ser>
        <c:dLbls>
          <c:showLegendKey val="0"/>
          <c:showVal val="0"/>
          <c:showCatName val="0"/>
          <c:showSerName val="0"/>
          <c:showPercent val="0"/>
          <c:showBubbleSize val="0"/>
        </c:dLbls>
        <c:gapWidth val="250"/>
        <c:overlap val="100"/>
        <c:axId val="309977792"/>
        <c:axId val="309978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-3.1</c:v>
                </c:pt>
                <c:pt idx="1">
                  <c:v>0.75</c:v>
                </c:pt>
                <c:pt idx="2">
                  <c:v>-0.64</c:v>
                </c:pt>
                <c:pt idx="3">
                  <c:v>0.02</c:v>
                </c:pt>
                <c:pt idx="4">
                  <c:v>-0.96</c:v>
                </c:pt>
              </c:numCache>
            </c:numRef>
          </c:val>
          <c:smooth val="0"/>
          <c:extLst xmlns:c16r2="http://schemas.microsoft.com/office/drawing/2015/06/chart">
            <c:ext xmlns:c16="http://schemas.microsoft.com/office/drawing/2014/chart" uri="{C3380CC4-5D6E-409C-BE32-E72D297353CC}">
              <c16:uniqueId val="{00000002-21C6-4B1C-97AB-1A9582C9DD80}"/>
            </c:ext>
          </c:extLst>
        </c:ser>
        <c:dLbls>
          <c:showLegendKey val="0"/>
          <c:showVal val="0"/>
          <c:showCatName val="0"/>
          <c:showSerName val="0"/>
          <c:showPercent val="0"/>
          <c:showBubbleSize val="0"/>
        </c:dLbls>
        <c:marker val="1"/>
        <c:smooth val="0"/>
        <c:axId val="309977792"/>
        <c:axId val="309978184"/>
      </c:lineChart>
      <c:catAx>
        <c:axId val="30997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9978184"/>
        <c:crosses val="autoZero"/>
        <c:auto val="1"/>
        <c:lblAlgn val="ctr"/>
        <c:lblOffset val="100"/>
        <c:tickLblSkip val="1"/>
        <c:tickMarkSkip val="1"/>
        <c:noMultiLvlLbl val="0"/>
      </c:catAx>
      <c:valAx>
        <c:axId val="309978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97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958-4F45-921C-3AFAC09864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958-4F45-921C-3AFAC0986481}"/>
            </c:ext>
          </c:extLst>
        </c:ser>
        <c:ser>
          <c:idx val="2"/>
          <c:order val="2"/>
          <c:tx>
            <c:strRef>
              <c:f>データシート!$A$29</c:f>
              <c:strCache>
                <c:ptCount val="1"/>
                <c:pt idx="0">
                  <c:v>高齢者住宅整備資金貸付事業費特別会計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958-4F45-921C-3AFAC0986481}"/>
            </c:ext>
          </c:extLst>
        </c:ser>
        <c:ser>
          <c:idx val="3"/>
          <c:order val="3"/>
          <c:tx>
            <c:strRef>
              <c:f>データシート!$A$30</c:f>
              <c:strCache>
                <c:ptCount val="1"/>
                <c:pt idx="0">
                  <c:v>後期高齢者医療費特別会計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958-4F45-921C-3AFAC0986481}"/>
            </c:ext>
          </c:extLst>
        </c:ser>
        <c:ser>
          <c:idx val="4"/>
          <c:order val="4"/>
          <c:tx>
            <c:strRef>
              <c:f>データシート!$A$31</c:f>
              <c:strCache>
                <c:ptCount val="1"/>
                <c:pt idx="0">
                  <c:v>市場事業費特別会計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0.63</c:v>
                </c:pt>
                <c:pt idx="6">
                  <c:v>#N/A</c:v>
                </c:pt>
                <c:pt idx="7">
                  <c:v>0.03</c:v>
                </c:pt>
                <c:pt idx="8">
                  <c:v>#N/A</c:v>
                </c:pt>
                <c:pt idx="9">
                  <c:v>0.11</c:v>
                </c:pt>
              </c:numCache>
            </c:numRef>
          </c:val>
          <c:extLst xmlns:c16r2="http://schemas.microsoft.com/office/drawing/2015/06/chart">
            <c:ext xmlns:c16="http://schemas.microsoft.com/office/drawing/2014/chart" uri="{C3380CC4-5D6E-409C-BE32-E72D297353CC}">
              <c16:uniqueId val="{00000004-E958-4F45-921C-3AFAC0986481}"/>
            </c:ext>
          </c:extLst>
        </c:ser>
        <c:ser>
          <c:idx val="5"/>
          <c:order val="5"/>
          <c:tx>
            <c:strRef>
              <c:f>データシート!$A$32</c:f>
              <c:strCache>
                <c:ptCount val="1"/>
                <c:pt idx="0">
                  <c:v>介護保険費特別会計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0.62</c:v>
                </c:pt>
                <c:pt idx="2">
                  <c:v>#N/A</c:v>
                </c:pt>
                <c:pt idx="3">
                  <c:v>0.74</c:v>
                </c:pt>
                <c:pt idx="4">
                  <c:v>#N/A</c:v>
                </c:pt>
                <c:pt idx="5">
                  <c:v>0.55000000000000004</c:v>
                </c:pt>
                <c:pt idx="6">
                  <c:v>#N/A</c:v>
                </c:pt>
                <c:pt idx="7">
                  <c:v>1.29</c:v>
                </c:pt>
                <c:pt idx="8">
                  <c:v>#N/A</c:v>
                </c:pt>
                <c:pt idx="9">
                  <c:v>0.89</c:v>
                </c:pt>
              </c:numCache>
            </c:numRef>
          </c:val>
          <c:extLst xmlns:c16r2="http://schemas.microsoft.com/office/drawing/2015/06/chart">
            <c:ext xmlns:c16="http://schemas.microsoft.com/office/drawing/2014/chart" uri="{C3380CC4-5D6E-409C-BE32-E72D297353CC}">
              <c16:uniqueId val="{00000005-E958-4F45-921C-3AFAC098648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2.06</c:v>
                </c:pt>
                <c:pt idx="2">
                  <c:v>#N/A</c:v>
                </c:pt>
                <c:pt idx="3">
                  <c:v>2.84</c:v>
                </c:pt>
                <c:pt idx="4">
                  <c:v>#N/A</c:v>
                </c:pt>
                <c:pt idx="5">
                  <c:v>2.2000000000000002</c:v>
                </c:pt>
                <c:pt idx="6">
                  <c:v>#N/A</c:v>
                </c:pt>
                <c:pt idx="7">
                  <c:v>2.23</c:v>
                </c:pt>
                <c:pt idx="8">
                  <c:v>#N/A</c:v>
                </c:pt>
                <c:pt idx="9">
                  <c:v>1.27</c:v>
                </c:pt>
              </c:numCache>
            </c:numRef>
          </c:val>
          <c:extLst xmlns:c16r2="http://schemas.microsoft.com/office/drawing/2015/06/chart">
            <c:ext xmlns:c16="http://schemas.microsoft.com/office/drawing/2014/chart" uri="{C3380CC4-5D6E-409C-BE32-E72D297353CC}">
              <c16:uniqueId val="{00000006-E958-4F45-921C-3AFAC0986481}"/>
            </c:ext>
          </c:extLst>
        </c:ser>
        <c:ser>
          <c:idx val="7"/>
          <c:order val="7"/>
          <c:tx>
            <c:strRef>
              <c:f>データシート!$A$34</c:f>
              <c:strCache>
                <c:ptCount val="1"/>
                <c:pt idx="0">
                  <c:v>国民健康保険費特別会計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0.36</c:v>
                </c:pt>
                <c:pt idx="2">
                  <c:v>#N/A</c:v>
                </c:pt>
                <c:pt idx="3">
                  <c:v>0</c:v>
                </c:pt>
                <c:pt idx="4">
                  <c:v>#N/A</c:v>
                </c:pt>
                <c:pt idx="5">
                  <c:v>0</c:v>
                </c:pt>
                <c:pt idx="6">
                  <c:v>#N/A</c:v>
                </c:pt>
                <c:pt idx="7">
                  <c:v>3.19</c:v>
                </c:pt>
                <c:pt idx="8">
                  <c:v>#N/A</c:v>
                </c:pt>
                <c:pt idx="9">
                  <c:v>2.68</c:v>
                </c:pt>
              </c:numCache>
            </c:numRef>
          </c:val>
          <c:extLst xmlns:c16r2="http://schemas.microsoft.com/office/drawing/2015/06/chart">
            <c:ext xmlns:c16="http://schemas.microsoft.com/office/drawing/2014/chart" uri="{C3380CC4-5D6E-409C-BE32-E72D297353CC}">
              <c16:uniqueId val="{00000007-E958-4F45-921C-3AFAC0986481}"/>
            </c:ext>
          </c:extLst>
        </c:ser>
        <c:ser>
          <c:idx val="8"/>
          <c:order val="8"/>
          <c:tx>
            <c:strRef>
              <c:f>データシート!$A$35</c:f>
              <c:strCache>
                <c:ptCount val="1"/>
                <c:pt idx="0">
                  <c:v>土地区画整理費特別会計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0.25</c:v>
                </c:pt>
                <c:pt idx="1">
                  <c:v>#N/A</c:v>
                </c:pt>
                <c:pt idx="2">
                  <c:v>0.28000000000000003</c:v>
                </c:pt>
                <c:pt idx="3">
                  <c:v>#N/A</c:v>
                </c:pt>
                <c:pt idx="4">
                  <c:v>0.32</c:v>
                </c:pt>
                <c:pt idx="5">
                  <c:v>#N/A</c:v>
                </c:pt>
                <c:pt idx="6">
                  <c:v>0.65</c:v>
                </c:pt>
                <c:pt idx="7">
                  <c:v>#N/A</c:v>
                </c:pt>
                <c:pt idx="8">
                  <c:v>0.33</c:v>
                </c:pt>
                <c:pt idx="9">
                  <c:v>#N/A</c:v>
                </c:pt>
              </c:numCache>
            </c:numRef>
          </c:val>
          <c:extLst xmlns:c16r2="http://schemas.microsoft.com/office/drawing/2015/06/chart">
            <c:ext xmlns:c16="http://schemas.microsoft.com/office/drawing/2014/chart" uri="{C3380CC4-5D6E-409C-BE32-E72D297353CC}">
              <c16:uniqueId val="{00000008-E958-4F45-921C-3AFAC0986481}"/>
            </c:ext>
          </c:extLst>
        </c:ser>
        <c:ser>
          <c:idx val="9"/>
          <c:order val="9"/>
          <c:tx>
            <c:strRef>
              <c:f>データシート!$A$36</c:f>
              <c:strCache>
                <c:ptCount val="1"/>
                <c:pt idx="0">
                  <c:v>駐車場費特別会計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1.22</c:v>
                </c:pt>
                <c:pt idx="1">
                  <c:v>#N/A</c:v>
                </c:pt>
                <c:pt idx="2">
                  <c:v>1.51</c:v>
                </c:pt>
                <c:pt idx="3">
                  <c:v>#N/A</c:v>
                </c:pt>
                <c:pt idx="4">
                  <c:v>1.79</c:v>
                </c:pt>
                <c:pt idx="5">
                  <c:v>#N/A</c:v>
                </c:pt>
                <c:pt idx="6">
                  <c:v>2.1</c:v>
                </c:pt>
                <c:pt idx="7">
                  <c:v>#N/A</c:v>
                </c:pt>
                <c:pt idx="8">
                  <c:v>1.85</c:v>
                </c:pt>
                <c:pt idx="9">
                  <c:v>#N/A</c:v>
                </c:pt>
              </c:numCache>
            </c:numRef>
          </c:val>
          <c:extLst xmlns:c16r2="http://schemas.microsoft.com/office/drawing/2015/06/chart">
            <c:ext xmlns:c16="http://schemas.microsoft.com/office/drawing/2014/chart" uri="{C3380CC4-5D6E-409C-BE32-E72D297353CC}">
              <c16:uniqueId val="{00000009-E958-4F45-921C-3AFAC0986481}"/>
            </c:ext>
          </c:extLst>
        </c:ser>
        <c:dLbls>
          <c:showLegendKey val="0"/>
          <c:showVal val="0"/>
          <c:showCatName val="0"/>
          <c:showSerName val="0"/>
          <c:showPercent val="0"/>
          <c:showBubbleSize val="0"/>
        </c:dLbls>
        <c:gapWidth val="150"/>
        <c:overlap val="100"/>
        <c:axId val="397273216"/>
        <c:axId val="397271256"/>
      </c:barChart>
      <c:catAx>
        <c:axId val="39727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7271256"/>
        <c:crosses val="autoZero"/>
        <c:auto val="1"/>
        <c:lblAlgn val="ctr"/>
        <c:lblOffset val="100"/>
        <c:tickLblSkip val="1"/>
        <c:tickMarkSkip val="1"/>
        <c:noMultiLvlLbl val="0"/>
      </c:catAx>
      <c:valAx>
        <c:axId val="397271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273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1389</c:v>
                </c:pt>
                <c:pt idx="5">
                  <c:v>1366</c:v>
                </c:pt>
                <c:pt idx="8">
                  <c:v>1315</c:v>
                </c:pt>
                <c:pt idx="11">
                  <c:v>1288</c:v>
                </c:pt>
                <c:pt idx="14">
                  <c:v>1271</c:v>
                </c:pt>
              </c:numCache>
            </c:numRef>
          </c:val>
          <c:extLst xmlns:c16r2="http://schemas.microsoft.com/office/drawing/2015/06/chart">
            <c:ext xmlns:c16="http://schemas.microsoft.com/office/drawing/2014/chart" uri="{C3380CC4-5D6E-409C-BE32-E72D297353CC}">
              <c16:uniqueId val="{00000000-0147-4559-97C9-39A794BBD3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4</c:v>
                </c:pt>
                <c:pt idx="3">
                  <c:v>2</c:v>
                </c:pt>
                <c:pt idx="6">
                  <c:v>2</c:v>
                </c:pt>
                <c:pt idx="9">
                  <c:v>1</c:v>
                </c:pt>
                <c:pt idx="12">
                  <c:v>0</c:v>
                </c:pt>
              </c:numCache>
            </c:numRef>
          </c:val>
          <c:extLst xmlns:c16r2="http://schemas.microsoft.com/office/drawing/2015/06/chart">
            <c:ext xmlns:c16="http://schemas.microsoft.com/office/drawing/2014/chart" uri="{C3380CC4-5D6E-409C-BE32-E72D297353CC}">
              <c16:uniqueId val="{00000001-0147-4559-97C9-39A794BBD3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c:v>
                </c:pt>
                <c:pt idx="3">
                  <c:v>15</c:v>
                </c:pt>
                <c:pt idx="6">
                  <c:v>13</c:v>
                </c:pt>
                <c:pt idx="9">
                  <c:v>12</c:v>
                </c:pt>
                <c:pt idx="12">
                  <c:v>4</c:v>
                </c:pt>
              </c:numCache>
            </c:numRef>
          </c:val>
          <c:extLst xmlns:c16r2="http://schemas.microsoft.com/office/drawing/2015/06/chart">
            <c:ext xmlns:c16="http://schemas.microsoft.com/office/drawing/2014/chart" uri="{C3380CC4-5D6E-409C-BE32-E72D297353CC}">
              <c16:uniqueId val="{00000002-0147-4559-97C9-39A794BBD3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73</c:v>
                </c:pt>
                <c:pt idx="3">
                  <c:v>84</c:v>
                </c:pt>
                <c:pt idx="6">
                  <c:v>76</c:v>
                </c:pt>
                <c:pt idx="9">
                  <c:v>75</c:v>
                </c:pt>
                <c:pt idx="12">
                  <c:v>98</c:v>
                </c:pt>
              </c:numCache>
            </c:numRef>
          </c:val>
          <c:extLst xmlns:c16r2="http://schemas.microsoft.com/office/drawing/2015/06/chart">
            <c:ext xmlns:c16="http://schemas.microsoft.com/office/drawing/2014/chart" uri="{C3380CC4-5D6E-409C-BE32-E72D297353CC}">
              <c16:uniqueId val="{00000003-0147-4559-97C9-39A794BBD3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794</c:v>
                </c:pt>
                <c:pt idx="3">
                  <c:v>712</c:v>
                </c:pt>
                <c:pt idx="6">
                  <c:v>688</c:v>
                </c:pt>
                <c:pt idx="9">
                  <c:v>674</c:v>
                </c:pt>
                <c:pt idx="12">
                  <c:v>635</c:v>
                </c:pt>
              </c:numCache>
            </c:numRef>
          </c:val>
          <c:extLst xmlns:c16r2="http://schemas.microsoft.com/office/drawing/2015/06/chart">
            <c:ext xmlns:c16="http://schemas.microsoft.com/office/drawing/2014/chart" uri="{C3380CC4-5D6E-409C-BE32-E72D297353CC}">
              <c16:uniqueId val="{00000004-0147-4559-97C9-39A794BBD3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147-4559-97C9-39A794BBD3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147-4559-97C9-39A794BBD3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1493</c:v>
                </c:pt>
                <c:pt idx="3">
                  <c:v>1475</c:v>
                </c:pt>
                <c:pt idx="6">
                  <c:v>1422</c:v>
                </c:pt>
                <c:pt idx="9">
                  <c:v>1441</c:v>
                </c:pt>
                <c:pt idx="12">
                  <c:v>1449</c:v>
                </c:pt>
              </c:numCache>
            </c:numRef>
          </c:val>
          <c:extLst xmlns:c16r2="http://schemas.microsoft.com/office/drawing/2015/06/chart">
            <c:ext xmlns:c16="http://schemas.microsoft.com/office/drawing/2014/chart" uri="{C3380CC4-5D6E-409C-BE32-E72D297353CC}">
              <c16:uniqueId val="{00000007-0147-4559-97C9-39A794BBD323}"/>
            </c:ext>
          </c:extLst>
        </c:ser>
        <c:dLbls>
          <c:showLegendKey val="0"/>
          <c:showVal val="0"/>
          <c:showCatName val="0"/>
          <c:showSerName val="0"/>
          <c:showPercent val="0"/>
          <c:showBubbleSize val="0"/>
        </c:dLbls>
        <c:gapWidth val="100"/>
        <c:overlap val="100"/>
        <c:axId val="397275960"/>
        <c:axId val="397271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990</c:v>
                </c:pt>
                <c:pt idx="2">
                  <c:v>#N/A</c:v>
                </c:pt>
                <c:pt idx="3">
                  <c:v>#N/A</c:v>
                </c:pt>
                <c:pt idx="4">
                  <c:v>922</c:v>
                </c:pt>
                <c:pt idx="5">
                  <c:v>#N/A</c:v>
                </c:pt>
                <c:pt idx="6">
                  <c:v>#N/A</c:v>
                </c:pt>
                <c:pt idx="7">
                  <c:v>886</c:v>
                </c:pt>
                <c:pt idx="8">
                  <c:v>#N/A</c:v>
                </c:pt>
                <c:pt idx="9">
                  <c:v>#N/A</c:v>
                </c:pt>
                <c:pt idx="10">
                  <c:v>915</c:v>
                </c:pt>
                <c:pt idx="11">
                  <c:v>#N/A</c:v>
                </c:pt>
                <c:pt idx="12">
                  <c:v>#N/A</c:v>
                </c:pt>
                <c:pt idx="13">
                  <c:v>915</c:v>
                </c:pt>
                <c:pt idx="14">
                  <c:v>#N/A</c:v>
                </c:pt>
              </c:numCache>
            </c:numRef>
          </c:val>
          <c:smooth val="0"/>
          <c:extLst xmlns:c16r2="http://schemas.microsoft.com/office/drawing/2015/06/chart">
            <c:ext xmlns:c16="http://schemas.microsoft.com/office/drawing/2014/chart" uri="{C3380CC4-5D6E-409C-BE32-E72D297353CC}">
              <c16:uniqueId val="{00000008-0147-4559-97C9-39A794BBD323}"/>
            </c:ext>
          </c:extLst>
        </c:ser>
        <c:dLbls>
          <c:showLegendKey val="0"/>
          <c:showVal val="0"/>
          <c:showCatName val="0"/>
          <c:showSerName val="0"/>
          <c:showPercent val="0"/>
          <c:showBubbleSize val="0"/>
        </c:dLbls>
        <c:marker val="1"/>
        <c:smooth val="0"/>
        <c:axId val="397275960"/>
        <c:axId val="397271648"/>
      </c:lineChart>
      <c:catAx>
        <c:axId val="39727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7271648"/>
        <c:crosses val="autoZero"/>
        <c:auto val="1"/>
        <c:lblAlgn val="ctr"/>
        <c:lblOffset val="100"/>
        <c:tickLblSkip val="1"/>
        <c:tickMarkSkip val="1"/>
        <c:noMultiLvlLbl val="0"/>
      </c:catAx>
      <c:valAx>
        <c:axId val="397271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275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13780</c:v>
                </c:pt>
                <c:pt idx="5">
                  <c:v>13070</c:v>
                </c:pt>
                <c:pt idx="8">
                  <c:v>13147</c:v>
                </c:pt>
                <c:pt idx="11">
                  <c:v>13035</c:v>
                </c:pt>
                <c:pt idx="14">
                  <c:v>12793</c:v>
                </c:pt>
              </c:numCache>
            </c:numRef>
          </c:val>
          <c:extLst xmlns:c16r2="http://schemas.microsoft.com/office/drawing/2015/06/chart">
            <c:ext xmlns:c16="http://schemas.microsoft.com/office/drawing/2014/chart" uri="{C3380CC4-5D6E-409C-BE32-E72D297353CC}">
              <c16:uniqueId val="{00000000-253C-4B8E-853F-9DE3DFC2F8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716</c:v>
                </c:pt>
                <c:pt idx="5">
                  <c:v>610</c:v>
                </c:pt>
                <c:pt idx="8">
                  <c:v>688</c:v>
                </c:pt>
                <c:pt idx="11">
                  <c:v>560</c:v>
                </c:pt>
                <c:pt idx="14">
                  <c:v>459</c:v>
                </c:pt>
              </c:numCache>
            </c:numRef>
          </c:val>
          <c:extLst xmlns:c16r2="http://schemas.microsoft.com/office/drawing/2015/06/chart">
            <c:ext xmlns:c16="http://schemas.microsoft.com/office/drawing/2014/chart" uri="{C3380CC4-5D6E-409C-BE32-E72D297353CC}">
              <c16:uniqueId val="{00000001-253C-4B8E-853F-9DE3DFC2F8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4281</c:v>
                </c:pt>
                <c:pt idx="5">
                  <c:v>4351</c:v>
                </c:pt>
                <c:pt idx="8">
                  <c:v>4191</c:v>
                </c:pt>
                <c:pt idx="11">
                  <c:v>4376</c:v>
                </c:pt>
                <c:pt idx="14">
                  <c:v>1066</c:v>
                </c:pt>
              </c:numCache>
            </c:numRef>
          </c:val>
          <c:extLst xmlns:c16r2="http://schemas.microsoft.com/office/drawing/2015/06/chart">
            <c:ext xmlns:c16="http://schemas.microsoft.com/office/drawing/2014/chart" uri="{C3380CC4-5D6E-409C-BE32-E72D297353CC}">
              <c16:uniqueId val="{00000002-253C-4B8E-853F-9DE3DFC2F8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53C-4B8E-853F-9DE3DFC2F8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53C-4B8E-853F-9DE3DFC2F8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1849</c:v>
                </c:pt>
                <c:pt idx="3">
                  <c:v>1826</c:v>
                </c:pt>
                <c:pt idx="6">
                  <c:v>1750</c:v>
                </c:pt>
                <c:pt idx="9">
                  <c:v>1695</c:v>
                </c:pt>
                <c:pt idx="12">
                  <c:v>1666</c:v>
                </c:pt>
              </c:numCache>
            </c:numRef>
          </c:val>
          <c:extLst xmlns:c16r2="http://schemas.microsoft.com/office/drawing/2015/06/chart">
            <c:ext xmlns:c16="http://schemas.microsoft.com/office/drawing/2014/chart" uri="{C3380CC4-5D6E-409C-BE32-E72D297353CC}">
              <c16:uniqueId val="{00000005-253C-4B8E-853F-9DE3DFC2F8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1796</c:v>
                </c:pt>
                <c:pt idx="3">
                  <c:v>1733</c:v>
                </c:pt>
                <c:pt idx="6">
                  <c:v>1709</c:v>
                </c:pt>
                <c:pt idx="9">
                  <c:v>1765</c:v>
                </c:pt>
                <c:pt idx="12">
                  <c:v>1724</c:v>
                </c:pt>
              </c:numCache>
            </c:numRef>
          </c:val>
          <c:extLst xmlns:c16r2="http://schemas.microsoft.com/office/drawing/2015/06/chart">
            <c:ext xmlns:c16="http://schemas.microsoft.com/office/drawing/2014/chart" uri="{C3380CC4-5D6E-409C-BE32-E72D297353CC}">
              <c16:uniqueId val="{00000006-253C-4B8E-853F-9DE3DFC2F8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439</c:v>
                </c:pt>
                <c:pt idx="3">
                  <c:v>510</c:v>
                </c:pt>
                <c:pt idx="6">
                  <c:v>478</c:v>
                </c:pt>
                <c:pt idx="9">
                  <c:v>492</c:v>
                </c:pt>
                <c:pt idx="12">
                  <c:v>405</c:v>
                </c:pt>
              </c:numCache>
            </c:numRef>
          </c:val>
          <c:extLst xmlns:c16r2="http://schemas.microsoft.com/office/drawing/2015/06/chart">
            <c:ext xmlns:c16="http://schemas.microsoft.com/office/drawing/2014/chart" uri="{C3380CC4-5D6E-409C-BE32-E72D297353CC}">
              <c16:uniqueId val="{00000007-253C-4B8E-853F-9DE3DFC2F8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8205</c:v>
                </c:pt>
                <c:pt idx="3">
                  <c:v>8179</c:v>
                </c:pt>
                <c:pt idx="6">
                  <c:v>7777</c:v>
                </c:pt>
                <c:pt idx="9">
                  <c:v>7462</c:v>
                </c:pt>
                <c:pt idx="12">
                  <c:v>7350</c:v>
                </c:pt>
              </c:numCache>
            </c:numRef>
          </c:val>
          <c:extLst xmlns:c16r2="http://schemas.microsoft.com/office/drawing/2015/06/chart">
            <c:ext xmlns:c16="http://schemas.microsoft.com/office/drawing/2014/chart" uri="{C3380CC4-5D6E-409C-BE32-E72D297353CC}">
              <c16:uniqueId val="{00000008-253C-4B8E-853F-9DE3DFC2F8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42</c:v>
                </c:pt>
                <c:pt idx="3">
                  <c:v>26</c:v>
                </c:pt>
                <c:pt idx="6">
                  <c:v>16</c:v>
                </c:pt>
                <c:pt idx="9">
                  <c:v>6</c:v>
                </c:pt>
                <c:pt idx="12">
                  <c:v>3</c:v>
                </c:pt>
              </c:numCache>
            </c:numRef>
          </c:val>
          <c:extLst xmlns:c16r2="http://schemas.microsoft.com/office/drawing/2015/06/chart">
            <c:ext xmlns:c16="http://schemas.microsoft.com/office/drawing/2014/chart" uri="{C3380CC4-5D6E-409C-BE32-E72D297353CC}">
              <c16:uniqueId val="{00000009-253C-4B8E-853F-9DE3DFC2F8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12312</c:v>
                </c:pt>
                <c:pt idx="3">
                  <c:v>12886</c:v>
                </c:pt>
                <c:pt idx="6">
                  <c:v>12784</c:v>
                </c:pt>
                <c:pt idx="9">
                  <c:v>12503</c:v>
                </c:pt>
                <c:pt idx="12">
                  <c:v>12402</c:v>
                </c:pt>
              </c:numCache>
            </c:numRef>
          </c:val>
          <c:extLst xmlns:c16r2="http://schemas.microsoft.com/office/drawing/2015/06/chart">
            <c:ext xmlns:c16="http://schemas.microsoft.com/office/drawing/2014/chart" uri="{C3380CC4-5D6E-409C-BE32-E72D297353CC}">
              <c16:uniqueId val="{0000000A-253C-4B8E-853F-9DE3DFC2F8CD}"/>
            </c:ext>
          </c:extLst>
        </c:ser>
        <c:dLbls>
          <c:showLegendKey val="0"/>
          <c:showVal val="0"/>
          <c:showCatName val="0"/>
          <c:showSerName val="0"/>
          <c:showPercent val="0"/>
          <c:showBubbleSize val="0"/>
        </c:dLbls>
        <c:gapWidth val="100"/>
        <c:overlap val="100"/>
        <c:axId val="397272040"/>
        <c:axId val="397274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5867</c:v>
                </c:pt>
                <c:pt idx="2">
                  <c:v>#N/A</c:v>
                </c:pt>
                <c:pt idx="3">
                  <c:v>#N/A</c:v>
                </c:pt>
                <c:pt idx="4">
                  <c:v>7129</c:v>
                </c:pt>
                <c:pt idx="5">
                  <c:v>#N/A</c:v>
                </c:pt>
                <c:pt idx="6">
                  <c:v>#N/A</c:v>
                </c:pt>
                <c:pt idx="7">
                  <c:v>6487</c:v>
                </c:pt>
                <c:pt idx="8">
                  <c:v>#N/A</c:v>
                </c:pt>
                <c:pt idx="9">
                  <c:v>#N/A</c:v>
                </c:pt>
                <c:pt idx="10">
                  <c:v>5952</c:v>
                </c:pt>
                <c:pt idx="11">
                  <c:v>#N/A</c:v>
                </c:pt>
                <c:pt idx="12">
                  <c:v>#N/A</c:v>
                </c:pt>
                <c:pt idx="13">
                  <c:v>9232</c:v>
                </c:pt>
                <c:pt idx="14">
                  <c:v>#N/A</c:v>
                </c:pt>
              </c:numCache>
            </c:numRef>
          </c:val>
          <c:smooth val="0"/>
          <c:extLst xmlns:c16r2="http://schemas.microsoft.com/office/drawing/2015/06/chart">
            <c:ext xmlns:c16="http://schemas.microsoft.com/office/drawing/2014/chart" uri="{C3380CC4-5D6E-409C-BE32-E72D297353CC}">
              <c16:uniqueId val="{0000000B-253C-4B8E-853F-9DE3DFC2F8CD}"/>
            </c:ext>
          </c:extLst>
        </c:ser>
        <c:dLbls>
          <c:showLegendKey val="0"/>
          <c:showVal val="0"/>
          <c:showCatName val="0"/>
          <c:showSerName val="0"/>
          <c:showPercent val="0"/>
          <c:showBubbleSize val="0"/>
        </c:dLbls>
        <c:marker val="1"/>
        <c:smooth val="0"/>
        <c:axId val="397272040"/>
        <c:axId val="397274000"/>
      </c:lineChart>
      <c:catAx>
        <c:axId val="397272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7274000"/>
        <c:crosses val="autoZero"/>
        <c:auto val="1"/>
        <c:lblAlgn val="ctr"/>
        <c:lblOffset val="100"/>
        <c:tickLblSkip val="1"/>
        <c:tickMarkSkip val="1"/>
        <c:noMultiLvlLbl val="0"/>
      </c:catAx>
      <c:valAx>
        <c:axId val="39727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272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2582</c:v>
                </c:pt>
                <c:pt idx="1">
                  <c:v>2582</c:v>
                </c:pt>
                <c:pt idx="2">
                  <c:v>2582</c:v>
                </c:pt>
              </c:numCache>
            </c:numRef>
          </c:val>
          <c:extLst xmlns:c16r2="http://schemas.microsoft.com/office/drawing/2015/06/chart">
            <c:ext xmlns:c16="http://schemas.microsoft.com/office/drawing/2014/chart" uri="{C3380CC4-5D6E-409C-BE32-E72D297353CC}">
              <c16:uniqueId val="{00000000-5AA3-4480-83A0-400BA749F3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882</c:v>
                </c:pt>
                <c:pt idx="1">
                  <c:v>802</c:v>
                </c:pt>
                <c:pt idx="2">
                  <c:v>554</c:v>
                </c:pt>
              </c:numCache>
            </c:numRef>
          </c:val>
          <c:extLst xmlns:c16r2="http://schemas.microsoft.com/office/drawing/2015/06/chart">
            <c:ext xmlns:c16="http://schemas.microsoft.com/office/drawing/2014/chart" uri="{C3380CC4-5D6E-409C-BE32-E72D297353CC}">
              <c16:uniqueId val="{00000001-5AA3-4480-83A0-400BA749F3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560</c:v>
                </c:pt>
                <c:pt idx="1">
                  <c:v>695</c:v>
                </c:pt>
                <c:pt idx="2">
                  <c:v>984</c:v>
                </c:pt>
              </c:numCache>
            </c:numRef>
          </c:val>
          <c:extLst xmlns:c16r2="http://schemas.microsoft.com/office/drawing/2015/06/chart">
            <c:ext xmlns:c16="http://schemas.microsoft.com/office/drawing/2014/chart" uri="{C3380CC4-5D6E-409C-BE32-E72D297353CC}">
              <c16:uniqueId val="{00000002-5AA3-4480-83A0-400BA749F391}"/>
            </c:ext>
          </c:extLst>
        </c:ser>
        <c:dLbls>
          <c:showLegendKey val="0"/>
          <c:showVal val="0"/>
          <c:showCatName val="0"/>
          <c:showSerName val="0"/>
          <c:showPercent val="0"/>
          <c:showBubbleSize val="0"/>
        </c:dLbls>
        <c:gapWidth val="120"/>
        <c:overlap val="100"/>
        <c:axId val="397272824"/>
        <c:axId val="397275568"/>
      </c:barChart>
      <c:catAx>
        <c:axId val="397272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7275568"/>
        <c:crosses val="autoZero"/>
        <c:auto val="1"/>
        <c:lblAlgn val="ctr"/>
        <c:lblOffset val="100"/>
        <c:tickLblSkip val="1"/>
        <c:tickMarkSkip val="1"/>
        <c:noMultiLvlLbl val="0"/>
      </c:catAx>
      <c:valAx>
        <c:axId val="397275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7272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元利償還金については過去に多額の借入を行った影響で依然として高水準で推移しているが中期財政計画により今後の市債発行の限度額を定め公債費を圧縮していくこととしている。</a:t>
          </a:r>
        </a:p>
        <a:p>
          <a:r>
            <a:rPr kumimoji="1" lang="ja-JP" altLang="en-US" sz="1400">
              <a:latin typeface="ＭＳ ゴシック" pitchFamily="49" charset="-128"/>
              <a:ea typeface="ＭＳ ゴシック" pitchFamily="49" charset="-128"/>
            </a:rPr>
            <a:t>　公営企業債の元利償還金に対する繰入金も年々改善している。</a:t>
          </a:r>
        </a:p>
        <a:p>
          <a:r>
            <a:rPr kumimoji="1" lang="ja-JP" altLang="en-US" sz="1400">
              <a:latin typeface="ＭＳ ゴシック" pitchFamily="49" charset="-128"/>
              <a:ea typeface="ＭＳ ゴシック" pitchFamily="49" charset="-128"/>
            </a:rPr>
            <a:t>　今後、老朽化した施設の改築・改修等を予定しているが、過去の大型事業の償還終了に伴い、実質公債費比率の構造（分子）は、徐々に改善していくものと見込んでいる。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算出方法の見直しにより充当可能基金が減少し、充当可能財源等が減少しているが、平成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年度より本格的に行財政改革に取り組んだことにより、市債残高の大幅な縮減など、将来負担額は毎年減少している。</a:t>
          </a:r>
        </a:p>
        <a:p>
          <a:r>
            <a:rPr kumimoji="1" lang="ja-JP" altLang="en-US" sz="1400">
              <a:latin typeface="ＭＳ ゴシック" pitchFamily="49" charset="-128"/>
              <a:ea typeface="ＭＳ ゴシック" pitchFamily="49" charset="-128"/>
            </a:rPr>
            <a:t>　今後も老朽化した施設の改築・改修等を予定しているが、有利な財源の確保等により、将来負担額を抑制していく。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鳥取県境港市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ふるさと納税を財源とした特定目的基金の増加により、基金全体ではやや増加しているが、財政調整基金、減債基金については横ばい又は減少傾向にある。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魚と鬼太郎のまち境港ふるさと基金については特定目基金であるため、目的に応じて全額取り崩す予定。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等により一般財源が不足することから減債基金を取り崩しているが、引き続き市債発行の抑制や事業実施の適正化を図り、将来的に老朽化した施設を更新する場合等に備えた財政調整基金残高の維持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基金積み立ての財源となる寄附目的に沿った事業の財源に充当する。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魚と鬼太郎のまち境港ふるさと基金：ふるさと境港の発展とまちづくりを応援したいと思う個人又は団体から広く寄附金を募り、これらを財源として事業を実施することにより、ふるさと境港のまちづくりに資す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原子力防災対策基金：境港市における島根原子力発電所に係る原子力防災対策の円滑な実施を図る。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寄附金の増加に伴う魚と鬼太郎のまち境港ふるさと基金の増。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目的に応じた事業の実施に合わせて取り崩す方針。</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引き続き市債発行の抑制や事業実施の適正化を図り、将来的に老朽化した施設を更新する場合等に備えた基金残高の維持に努める。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普通交付税の減等により一般財源が不足することから減債基金を取り崩している。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34,498
34,005
29.10
17,099,043
16,919,201
101,226
7,897,166
12,401,647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厳しい経済情勢ではあるが、個人市民税、法人市民税の増等により類似団体平均より</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引き続き企業誘致や徴収強化により市民税等の歳入の確保に努め、財政基盤の強化を図っていく。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40822</xdr:rowOff>
    </xdr:from>
    <xdr:to>
      <xdr:col>23</xdr:col>
      <xdr:colOff>133350</xdr:colOff>
      <xdr:row>40</xdr:row>
      <xdr:rowOff>58057</xdr:rowOff>
    </xdr:to>
    <xdr:cxnSp macro="">
      <xdr:nvCxnSpPr>
        <xdr:cNvPr id="70" name="直線コネクタ 69"/>
        <xdr:cNvCxnSpPr/>
      </xdr:nvCxnSpPr>
      <xdr:spPr>
        <a:xfrm flipV="1">
          <a:off x="4114800" y="68988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58057</xdr:rowOff>
    </xdr:from>
    <xdr:to>
      <xdr:col>19</xdr:col>
      <xdr:colOff>133350</xdr:colOff>
      <xdr:row>40</xdr:row>
      <xdr:rowOff>92528</xdr:rowOff>
    </xdr:to>
    <xdr:cxnSp macro="">
      <xdr:nvCxnSpPr>
        <xdr:cNvPr id="73" name="直線コネクタ 72"/>
        <xdr:cNvCxnSpPr/>
      </xdr:nvCxnSpPr>
      <xdr:spPr>
        <a:xfrm flipV="1">
          <a:off x="3225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109765</xdr:rowOff>
    </xdr:to>
    <xdr:cxnSp macro="">
      <xdr:nvCxnSpPr>
        <xdr:cNvPr id="76" name="直線コネクタ 75"/>
        <xdr:cNvCxnSpPr/>
      </xdr:nvCxnSpPr>
      <xdr:spPr>
        <a:xfrm flipV="1">
          <a:off x="2336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127000</xdr:rowOff>
    </xdr:to>
    <xdr:cxnSp macro="">
      <xdr:nvCxnSpPr>
        <xdr:cNvPr id="79" name="直線コネクタ 78"/>
        <xdr:cNvCxnSpPr/>
      </xdr:nvCxnSpPr>
      <xdr:spPr>
        <a:xfrm flipV="1">
          <a:off x="1447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161472</xdr:rowOff>
    </xdr:from>
    <xdr:to>
      <xdr:col>23</xdr:col>
      <xdr:colOff>184150</xdr:colOff>
      <xdr:row>40</xdr:row>
      <xdr:rowOff>91622</xdr:rowOff>
    </xdr:to>
    <xdr:sp macro="" textlink="">
      <xdr:nvSpPr>
        <xdr:cNvPr id="89" name="楕円 88"/>
        <xdr:cNvSpPr/>
      </xdr:nvSpPr>
      <xdr:spPr>
        <a:xfrm>
          <a:off x="4902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6549</xdr:rowOff>
    </xdr:from>
    <xdr:ext cx="762000" cy="259045"/>
    <xdr:sp macro="" textlink="">
      <xdr:nvSpPr>
        <xdr:cNvPr id="90" name="財政力該当値テキスト"/>
        <xdr:cNvSpPr txBox="1"/>
      </xdr:nvSpPr>
      <xdr:spPr>
        <a:xfrm>
          <a:off x="5041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1" name="楕円 90"/>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2" name="テキスト ボックス 91"/>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3" name="楕円 92"/>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4" name="テキスト ボックス 93"/>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5" name="楕円 94"/>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6" name="テキスト ボックス 95"/>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7" name="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8" name="テキスト ボックス 97"/>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歳入では、普通交付税が減となったものの、地方税、各種交付金などの増により、経常的一般財源の総額は前年度比</a:t>
          </a:r>
          <a:r>
            <a:rPr kumimoji="1" lang="en-US" altLang="ja-JP" sz="1300">
              <a:latin typeface="ＭＳ Ｐゴシック" panose="020B0600070205080204" pitchFamily="50" charset="-128"/>
              <a:ea typeface="ＭＳ Ｐゴシック" panose="020B0600070205080204" pitchFamily="50" charset="-128"/>
            </a:rPr>
            <a:t>42,386</a:t>
          </a:r>
          <a:r>
            <a:rPr kumimoji="1" lang="ja-JP" altLang="en-US" sz="1300">
              <a:latin typeface="ＭＳ Ｐゴシック" panose="020B0600070205080204" pitchFamily="50" charset="-128"/>
              <a:ea typeface="ＭＳ Ｐゴシック" panose="020B0600070205080204" pitchFamily="50" charset="-128"/>
            </a:rPr>
            <a:t>千円の増となっている。</a:t>
          </a:r>
        </a:p>
        <a:p>
          <a:r>
            <a:rPr kumimoji="1" lang="ja-JP" altLang="en-US" sz="1300">
              <a:latin typeface="ＭＳ Ｐゴシック" panose="020B0600070205080204" pitchFamily="50" charset="-128"/>
              <a:ea typeface="ＭＳ Ｐゴシック" panose="020B0600070205080204" pitchFamily="50" charset="-128"/>
            </a:rPr>
            <a:t>　歳出では補助費等及び繰出金が減となっているものの、扶助費、退職者数の増による人件費の増などにより</a:t>
          </a:r>
          <a:r>
            <a:rPr kumimoji="1" lang="en-US" altLang="ja-JP" sz="1300">
              <a:latin typeface="ＭＳ Ｐゴシック" panose="020B0600070205080204" pitchFamily="50" charset="-128"/>
              <a:ea typeface="ＭＳ Ｐゴシック" panose="020B0600070205080204" pitchFamily="50" charset="-128"/>
            </a:rPr>
            <a:t>19,276</a:t>
          </a:r>
          <a:r>
            <a:rPr kumimoji="1" lang="ja-JP" altLang="en-US" sz="1300">
              <a:latin typeface="ＭＳ Ｐゴシック" panose="020B0600070205080204" pitchFamily="50" charset="-128"/>
              <a:ea typeface="ＭＳ Ｐゴシック" panose="020B0600070205080204" pitchFamily="50" charset="-128"/>
            </a:rPr>
            <a:t>千円の増となっている。</a:t>
          </a:r>
        </a:p>
        <a:p>
          <a:r>
            <a:rPr kumimoji="1" lang="ja-JP" altLang="en-US" sz="1300">
              <a:latin typeface="ＭＳ Ｐゴシック" panose="020B0600070205080204" pitchFamily="50" charset="-128"/>
              <a:ea typeface="ＭＳ Ｐゴシック" panose="020B0600070205080204" pitchFamily="50" charset="-128"/>
            </a:rPr>
            <a:t>　以上により経常収支比率は昨年度より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ポイント下降した。</a:t>
          </a:r>
        </a:p>
        <a:p>
          <a:r>
            <a:rPr kumimoji="1" lang="ja-JP" altLang="en-US" sz="1300">
              <a:latin typeface="ＭＳ Ｐゴシック" panose="020B0600070205080204" pitchFamily="50" charset="-128"/>
              <a:ea typeface="ＭＳ Ｐゴシック" panose="020B0600070205080204" pitchFamily="50" charset="-128"/>
            </a:rPr>
            <a:t>　今後は過去の大型投資事業の起債償還が終了し公債費は減少するものと考えるが、社会保障関係費の増大は続くと考えている。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64</xdr:row>
      <xdr:rowOff>103717</xdr:rowOff>
    </xdr:to>
    <xdr:cxnSp macro="">
      <xdr:nvCxnSpPr>
        <xdr:cNvPr id="133" name="直線コネクタ 132"/>
        <xdr:cNvCxnSpPr/>
      </xdr:nvCxnSpPr>
      <xdr:spPr>
        <a:xfrm flipV="1">
          <a:off x="4114800" y="110604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64</xdr:row>
      <xdr:rowOff>103717</xdr:rowOff>
    </xdr:to>
    <xdr:cxnSp macro="">
      <xdr:nvCxnSpPr>
        <xdr:cNvPr id="136" name="直線コネクタ 135"/>
        <xdr:cNvCxnSpPr/>
      </xdr:nvCxnSpPr>
      <xdr:spPr>
        <a:xfrm>
          <a:off x="3225800" y="1097195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8" name="テキスト ボックス 137"/>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63</xdr:row>
      <xdr:rowOff>170604</xdr:rowOff>
    </xdr:to>
    <xdr:cxnSp macro="">
      <xdr:nvCxnSpPr>
        <xdr:cNvPr id="139" name="直線コネクタ 138"/>
        <xdr:cNvCxnSpPr/>
      </xdr:nvCxnSpPr>
      <xdr:spPr>
        <a:xfrm>
          <a:off x="2336800" y="10971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41" name="テキスト ボックス 140"/>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154517</xdr:rowOff>
    </xdr:from>
    <xdr:to>
      <xdr:col>11</xdr:col>
      <xdr:colOff>31750</xdr:colOff>
      <xdr:row>63</xdr:row>
      <xdr:rowOff>170604</xdr:rowOff>
    </xdr:to>
    <xdr:cxnSp macro="">
      <xdr:nvCxnSpPr>
        <xdr:cNvPr id="142" name="直線コネクタ 141"/>
        <xdr:cNvCxnSpPr/>
      </xdr:nvCxnSpPr>
      <xdr:spPr>
        <a:xfrm>
          <a:off x="1447800" y="109558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3" name="フローチャート: 判断 142"/>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44" name="テキスト ボックス 143"/>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5" name="フローチャート: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2" name="楕円 151"/>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3"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52917</xdr:rowOff>
    </xdr:from>
    <xdr:to>
      <xdr:col>19</xdr:col>
      <xdr:colOff>184150</xdr:colOff>
      <xdr:row>64</xdr:row>
      <xdr:rowOff>154517</xdr:rowOff>
    </xdr:to>
    <xdr:sp macro="" textlink="">
      <xdr:nvSpPr>
        <xdr:cNvPr id="154" name="楕円 153"/>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55" name="テキスト ボックス 154"/>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6" name="楕円 155"/>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57" name="テキスト ボックス 156"/>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119804</xdr:rowOff>
    </xdr:from>
    <xdr:to>
      <xdr:col>11</xdr:col>
      <xdr:colOff>82550</xdr:colOff>
      <xdr:row>64</xdr:row>
      <xdr:rowOff>49954</xdr:rowOff>
    </xdr:to>
    <xdr:sp macro="" textlink="">
      <xdr:nvSpPr>
        <xdr:cNvPr id="158" name="楕円 157"/>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59" name="テキスト ボックス 158"/>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60" name="楕円 159"/>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18644</xdr:rowOff>
    </xdr:from>
    <xdr:ext cx="762000" cy="259045"/>
    <xdr:sp macro="" textlink="">
      <xdr:nvSpPr>
        <xdr:cNvPr id="161" name="テキスト ボックス 160"/>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を下回っている状況ではあるが、昨年に続いて増額となっている。主な要因としては、人件費については人事院勧告に伴う給与改定及び退職者数の増に伴う増、物件費についてはふるさと納税に伴う諸経費の増が挙げられる。</a:t>
          </a:r>
        </a:p>
        <a:p>
          <a:r>
            <a:rPr kumimoji="1" lang="ja-JP" altLang="en-US" sz="1300">
              <a:latin typeface="ＭＳ Ｐゴシック" panose="020B0600070205080204" pitchFamily="50" charset="-128"/>
              <a:ea typeface="ＭＳ Ｐゴシック" panose="020B0600070205080204" pitchFamily="50" charset="-128"/>
            </a:rPr>
            <a:t>　今後も、行政サービスを維持しつつ、経費の抑制に努めていく。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5338</xdr:rowOff>
    </xdr:from>
    <xdr:to>
      <xdr:col>23</xdr:col>
      <xdr:colOff>133350</xdr:colOff>
      <xdr:row>81</xdr:row>
      <xdr:rowOff>33003</xdr:rowOff>
    </xdr:to>
    <xdr:cxnSp macro="">
      <xdr:nvCxnSpPr>
        <xdr:cNvPr id="196" name="直線コネクタ 195"/>
        <xdr:cNvCxnSpPr/>
      </xdr:nvCxnSpPr>
      <xdr:spPr>
        <a:xfrm>
          <a:off x="4114800" y="13892788"/>
          <a:ext cx="838200" cy="2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54579</xdr:rowOff>
    </xdr:from>
    <xdr:ext cx="762000" cy="259045"/>
    <xdr:sp macro="" textlink="">
      <xdr:nvSpPr>
        <xdr:cNvPr id="197" name="人件費・物件費等の状況平均値テキスト"/>
        <xdr:cNvSpPr txBox="1"/>
      </xdr:nvSpPr>
      <xdr:spPr>
        <a:xfrm>
          <a:off x="5041900" y="13942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160962</xdr:rowOff>
    </xdr:from>
    <xdr:to>
      <xdr:col>19</xdr:col>
      <xdr:colOff>133350</xdr:colOff>
      <xdr:row>81</xdr:row>
      <xdr:rowOff>5338</xdr:rowOff>
    </xdr:to>
    <xdr:cxnSp macro="">
      <xdr:nvCxnSpPr>
        <xdr:cNvPr id="199" name="直線コネクタ 198"/>
        <xdr:cNvCxnSpPr/>
      </xdr:nvCxnSpPr>
      <xdr:spPr>
        <a:xfrm>
          <a:off x="3225800" y="13876962"/>
          <a:ext cx="889000" cy="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154305</xdr:rowOff>
    </xdr:from>
    <xdr:ext cx="736600" cy="259045"/>
    <xdr:sp macro="" textlink="">
      <xdr:nvSpPr>
        <xdr:cNvPr id="201" name="テキスト ボックス 200"/>
        <xdr:cNvSpPr txBox="1"/>
      </xdr:nvSpPr>
      <xdr:spPr>
        <a:xfrm>
          <a:off x="3733800" y="14041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125358</xdr:rowOff>
    </xdr:from>
    <xdr:to>
      <xdr:col>15</xdr:col>
      <xdr:colOff>82550</xdr:colOff>
      <xdr:row>80</xdr:row>
      <xdr:rowOff>160962</xdr:rowOff>
    </xdr:to>
    <xdr:cxnSp macro="">
      <xdr:nvCxnSpPr>
        <xdr:cNvPr id="202" name="直線コネクタ 201"/>
        <xdr:cNvCxnSpPr/>
      </xdr:nvCxnSpPr>
      <xdr:spPr>
        <a:xfrm>
          <a:off x="2336800" y="13841358"/>
          <a:ext cx="889000" cy="3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3" name="フローチャート: 判断 202"/>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114422</xdr:rowOff>
    </xdr:from>
    <xdr:ext cx="762000" cy="259045"/>
    <xdr:sp macro="" textlink="">
      <xdr:nvSpPr>
        <xdr:cNvPr id="204" name="テキスト ボックス 203"/>
        <xdr:cNvSpPr txBox="1"/>
      </xdr:nvSpPr>
      <xdr:spPr>
        <a:xfrm>
          <a:off x="2844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87756</xdr:rowOff>
    </xdr:from>
    <xdr:to>
      <xdr:col>11</xdr:col>
      <xdr:colOff>31750</xdr:colOff>
      <xdr:row>80</xdr:row>
      <xdr:rowOff>125358</xdr:rowOff>
    </xdr:to>
    <xdr:cxnSp macro="">
      <xdr:nvCxnSpPr>
        <xdr:cNvPr id="205" name="直線コネクタ 204"/>
        <xdr:cNvCxnSpPr/>
      </xdr:nvCxnSpPr>
      <xdr:spPr>
        <a:xfrm>
          <a:off x="1447800" y="13803756"/>
          <a:ext cx="889000" cy="3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6" name="フローチャート: 判断 205"/>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7" name="テキスト ボックス 206"/>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8" name="フローチャート: 判断 207"/>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9" name="テキスト ボックス 208"/>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153653</xdr:rowOff>
    </xdr:from>
    <xdr:to>
      <xdr:col>23</xdr:col>
      <xdr:colOff>184150</xdr:colOff>
      <xdr:row>81</xdr:row>
      <xdr:rowOff>83803</xdr:rowOff>
    </xdr:to>
    <xdr:sp macro="" textlink="">
      <xdr:nvSpPr>
        <xdr:cNvPr id="215" name="楕円 214"/>
        <xdr:cNvSpPr/>
      </xdr:nvSpPr>
      <xdr:spPr>
        <a:xfrm>
          <a:off x="4902200" y="138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74930</xdr:rowOff>
    </xdr:from>
    <xdr:ext cx="762000" cy="259045"/>
    <xdr:sp macro="" textlink="">
      <xdr:nvSpPr>
        <xdr:cNvPr id="216" name="人件費・物件費等の状況該当値テキスト"/>
        <xdr:cNvSpPr txBox="1"/>
      </xdr:nvSpPr>
      <xdr:spPr>
        <a:xfrm>
          <a:off x="5041900" y="1379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125988</xdr:rowOff>
    </xdr:from>
    <xdr:to>
      <xdr:col>19</xdr:col>
      <xdr:colOff>184150</xdr:colOff>
      <xdr:row>81</xdr:row>
      <xdr:rowOff>56138</xdr:rowOff>
    </xdr:to>
    <xdr:sp macro="" textlink="">
      <xdr:nvSpPr>
        <xdr:cNvPr id="217" name="楕円 216"/>
        <xdr:cNvSpPr/>
      </xdr:nvSpPr>
      <xdr:spPr>
        <a:xfrm>
          <a:off x="4064000" y="138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66315</xdr:rowOff>
    </xdr:from>
    <xdr:ext cx="736600" cy="259045"/>
    <xdr:sp macro="" textlink="">
      <xdr:nvSpPr>
        <xdr:cNvPr id="218" name="テキスト ボックス 217"/>
        <xdr:cNvSpPr txBox="1"/>
      </xdr:nvSpPr>
      <xdr:spPr>
        <a:xfrm>
          <a:off x="3733800" y="1361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110162</xdr:rowOff>
    </xdr:from>
    <xdr:to>
      <xdr:col>15</xdr:col>
      <xdr:colOff>133350</xdr:colOff>
      <xdr:row>81</xdr:row>
      <xdr:rowOff>40312</xdr:rowOff>
    </xdr:to>
    <xdr:sp macro="" textlink="">
      <xdr:nvSpPr>
        <xdr:cNvPr id="219" name="楕円 218"/>
        <xdr:cNvSpPr/>
      </xdr:nvSpPr>
      <xdr:spPr>
        <a:xfrm>
          <a:off x="3175000" y="138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50489</xdr:rowOff>
    </xdr:from>
    <xdr:ext cx="762000" cy="259045"/>
    <xdr:sp macro="" textlink="">
      <xdr:nvSpPr>
        <xdr:cNvPr id="220" name="テキスト ボックス 219"/>
        <xdr:cNvSpPr txBox="1"/>
      </xdr:nvSpPr>
      <xdr:spPr>
        <a:xfrm>
          <a:off x="2844800" y="1359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74558</xdr:rowOff>
    </xdr:from>
    <xdr:to>
      <xdr:col>11</xdr:col>
      <xdr:colOff>82550</xdr:colOff>
      <xdr:row>81</xdr:row>
      <xdr:rowOff>4708</xdr:rowOff>
    </xdr:to>
    <xdr:sp macro="" textlink="">
      <xdr:nvSpPr>
        <xdr:cNvPr id="221" name="楕円 220"/>
        <xdr:cNvSpPr/>
      </xdr:nvSpPr>
      <xdr:spPr>
        <a:xfrm>
          <a:off x="2286000" y="137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14885</xdr:rowOff>
    </xdr:from>
    <xdr:ext cx="762000" cy="259045"/>
    <xdr:sp macro="" textlink="">
      <xdr:nvSpPr>
        <xdr:cNvPr id="222" name="テキスト ボックス 221"/>
        <xdr:cNvSpPr txBox="1"/>
      </xdr:nvSpPr>
      <xdr:spPr>
        <a:xfrm>
          <a:off x="1955800" y="135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36956</xdr:rowOff>
    </xdr:from>
    <xdr:to>
      <xdr:col>7</xdr:col>
      <xdr:colOff>31750</xdr:colOff>
      <xdr:row>80</xdr:row>
      <xdr:rowOff>138556</xdr:rowOff>
    </xdr:to>
    <xdr:sp macro="" textlink="">
      <xdr:nvSpPr>
        <xdr:cNvPr id="223" name="楕円 222"/>
        <xdr:cNvSpPr/>
      </xdr:nvSpPr>
      <xdr:spPr>
        <a:xfrm>
          <a:off x="1397000" y="1375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148733</xdr:rowOff>
    </xdr:from>
    <xdr:ext cx="762000" cy="259045"/>
    <xdr:sp macro="" textlink="">
      <xdr:nvSpPr>
        <xdr:cNvPr id="224" name="テキスト ボックス 223"/>
        <xdr:cNvSpPr txBox="1"/>
      </xdr:nvSpPr>
      <xdr:spPr>
        <a:xfrm>
          <a:off x="1066800" y="1352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人事異動等による増減があったものの前年と同じ数値となり、類似団体平均を下回っている。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今後も引き続き給与水準の適正化に努め、人件費の縮減を図る。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53" name="直線コネクタ 252"/>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4"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5" name="直線コネクタ 254"/>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6"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7" name="直線コネクタ 256"/>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58" name="直線コネクタ 257"/>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68032</xdr:rowOff>
    </xdr:from>
    <xdr:ext cx="762000" cy="259045"/>
    <xdr:sp macro="" textlink="">
      <xdr:nvSpPr>
        <xdr:cNvPr id="259" name="給与水準   （国との比較）平均値テキスト"/>
        <xdr:cNvSpPr txBox="1"/>
      </xdr:nvSpPr>
      <xdr:spPr>
        <a:xfrm>
          <a:off x="17106900" y="1429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60" name="フローチャート: 判断 259"/>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160161</xdr:rowOff>
    </xdr:to>
    <xdr:cxnSp macro="">
      <xdr:nvCxnSpPr>
        <xdr:cNvPr id="261" name="直線コネクタ 260"/>
        <xdr:cNvCxnSpPr/>
      </xdr:nvCxnSpPr>
      <xdr:spPr>
        <a:xfrm flipV="1">
          <a:off x="15290800" y="1424305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63" name="テキスト ボックス 262"/>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2116</xdr:rowOff>
    </xdr:to>
    <xdr:cxnSp macro="">
      <xdr:nvCxnSpPr>
        <xdr:cNvPr id="264" name="直線コネクタ 263"/>
        <xdr:cNvCxnSpPr/>
      </xdr:nvCxnSpPr>
      <xdr:spPr>
        <a:xfrm flipV="1">
          <a:off x="14401800" y="143905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5" name="フローチャート: 判断 264"/>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51099</xdr:rowOff>
    </xdr:from>
    <xdr:ext cx="762000" cy="259045"/>
    <xdr:sp macro="" textlink="">
      <xdr:nvSpPr>
        <xdr:cNvPr id="266" name="テキスト ボックス 265"/>
        <xdr:cNvSpPr txBox="1"/>
      </xdr:nvSpPr>
      <xdr:spPr>
        <a:xfrm>
          <a:off x="14909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76905</xdr:rowOff>
    </xdr:from>
    <xdr:to>
      <xdr:col>68</xdr:col>
      <xdr:colOff>152400</xdr:colOff>
      <xdr:row>84</xdr:row>
      <xdr:rowOff>2116</xdr:rowOff>
    </xdr:to>
    <xdr:cxnSp macro="">
      <xdr:nvCxnSpPr>
        <xdr:cNvPr id="267" name="直線コネクタ 266"/>
        <xdr:cNvCxnSpPr/>
      </xdr:nvCxnSpPr>
      <xdr:spPr>
        <a:xfrm>
          <a:off x="13512800" y="14135805"/>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55739</xdr:rowOff>
    </xdr:from>
    <xdr:to>
      <xdr:col>68</xdr:col>
      <xdr:colOff>203200</xdr:colOff>
      <xdr:row>83</xdr:row>
      <xdr:rowOff>157339</xdr:rowOff>
    </xdr:to>
    <xdr:sp macro="" textlink="">
      <xdr:nvSpPr>
        <xdr:cNvPr id="268" name="フローチャート: 判断 267"/>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69" name="テキスト ボックス 268"/>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70" name="フローチャート: 判断 269"/>
        <xdr:cNvSpPr/>
      </xdr:nvSpPr>
      <xdr:spPr>
        <a:xfrm>
          <a:off x="13462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115305</xdr:rowOff>
    </xdr:from>
    <xdr:ext cx="762000" cy="259045"/>
    <xdr:sp macro="" textlink="">
      <xdr:nvSpPr>
        <xdr:cNvPr id="271" name="テキスト ボックス 270"/>
        <xdr:cNvSpPr txBox="1"/>
      </xdr:nvSpPr>
      <xdr:spPr>
        <a:xfrm>
          <a:off x="131318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7" name="楕円 276"/>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8"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9" name="楕円 278"/>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80" name="テキスト ボックス 279"/>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109361</xdr:rowOff>
    </xdr:from>
    <xdr:to>
      <xdr:col>73</xdr:col>
      <xdr:colOff>44450</xdr:colOff>
      <xdr:row>84</xdr:row>
      <xdr:rowOff>39511</xdr:rowOff>
    </xdr:to>
    <xdr:sp macro="" textlink="">
      <xdr:nvSpPr>
        <xdr:cNvPr id="281" name="楕円 280"/>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82" name="テキスト ボックス 281"/>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3" name="楕円 282"/>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37693</xdr:rowOff>
    </xdr:from>
    <xdr:ext cx="762000" cy="259045"/>
    <xdr:sp macro="" textlink="">
      <xdr:nvSpPr>
        <xdr:cNvPr id="284" name="テキスト ボックス 283"/>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26105</xdr:rowOff>
    </xdr:from>
    <xdr:to>
      <xdr:col>64</xdr:col>
      <xdr:colOff>152400</xdr:colOff>
      <xdr:row>82</xdr:row>
      <xdr:rowOff>127705</xdr:rowOff>
    </xdr:to>
    <xdr:sp macro="" textlink="">
      <xdr:nvSpPr>
        <xdr:cNvPr id="285" name="楕円 284"/>
        <xdr:cNvSpPr/>
      </xdr:nvSpPr>
      <xdr:spPr>
        <a:xfrm>
          <a:off x="13462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137882</xdr:rowOff>
    </xdr:from>
    <xdr:ext cx="762000" cy="259045"/>
    <xdr:sp macro="" textlink="">
      <xdr:nvSpPr>
        <xdr:cNvPr id="286" name="テキスト ボックス 285"/>
        <xdr:cNvSpPr txBox="1"/>
      </xdr:nvSpPr>
      <xdr:spPr>
        <a:xfrm>
          <a:off x="13131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今後も、中期職員採用計画に沿って退職者数と同程度の補充を行っていくことから数値はほぼ横ばいで推移していくものと見込んでいる。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3" name="直線コネクタ 312"/>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4"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5" name="直線コネクタ 314"/>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6"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7" name="直線コネクタ 316"/>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93446</xdr:rowOff>
    </xdr:from>
    <xdr:to>
      <xdr:col>81</xdr:col>
      <xdr:colOff>44450</xdr:colOff>
      <xdr:row>60</xdr:row>
      <xdr:rowOff>95859</xdr:rowOff>
    </xdr:to>
    <xdr:cxnSp macro="">
      <xdr:nvCxnSpPr>
        <xdr:cNvPr id="318" name="直線コネクタ 317"/>
        <xdr:cNvCxnSpPr/>
      </xdr:nvCxnSpPr>
      <xdr:spPr>
        <a:xfrm>
          <a:off x="16179800" y="1038044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156608</xdr:rowOff>
    </xdr:from>
    <xdr:ext cx="762000" cy="259045"/>
    <xdr:sp macro="" textlink="">
      <xdr:nvSpPr>
        <xdr:cNvPr id="319" name="定員管理の状況平均値テキスト"/>
        <xdr:cNvSpPr txBox="1"/>
      </xdr:nvSpPr>
      <xdr:spPr>
        <a:xfrm>
          <a:off x="17106900" y="10443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0" name="フローチャート: 判断 319"/>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86690</xdr:rowOff>
    </xdr:from>
    <xdr:to>
      <xdr:col>77</xdr:col>
      <xdr:colOff>44450</xdr:colOff>
      <xdr:row>60</xdr:row>
      <xdr:rowOff>93446</xdr:rowOff>
    </xdr:to>
    <xdr:cxnSp macro="">
      <xdr:nvCxnSpPr>
        <xdr:cNvPr id="321" name="直線コネクタ 320"/>
        <xdr:cNvCxnSpPr/>
      </xdr:nvCxnSpPr>
      <xdr:spPr>
        <a:xfrm>
          <a:off x="15290800" y="10373690"/>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2" name="フローチャート: 判断 321"/>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91253</xdr:rowOff>
    </xdr:from>
    <xdr:ext cx="736600" cy="259045"/>
    <xdr:sp macro="" textlink="">
      <xdr:nvSpPr>
        <xdr:cNvPr id="323" name="テキスト ボックス 322"/>
        <xdr:cNvSpPr txBox="1"/>
      </xdr:nvSpPr>
      <xdr:spPr>
        <a:xfrm>
          <a:off x="15798800" y="10549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85725</xdr:rowOff>
    </xdr:from>
    <xdr:to>
      <xdr:col>72</xdr:col>
      <xdr:colOff>203200</xdr:colOff>
      <xdr:row>60</xdr:row>
      <xdr:rowOff>86690</xdr:rowOff>
    </xdr:to>
    <xdr:cxnSp macro="">
      <xdr:nvCxnSpPr>
        <xdr:cNvPr id="324" name="直線コネクタ 323"/>
        <xdr:cNvCxnSpPr/>
      </xdr:nvCxnSpPr>
      <xdr:spPr>
        <a:xfrm>
          <a:off x="14401800" y="1037272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5" name="フローチャート: 判断 324"/>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72432</xdr:rowOff>
    </xdr:from>
    <xdr:ext cx="762000" cy="259045"/>
    <xdr:sp macro="" textlink="">
      <xdr:nvSpPr>
        <xdr:cNvPr id="326" name="テキスト ボックス 325"/>
        <xdr:cNvSpPr txBox="1"/>
      </xdr:nvSpPr>
      <xdr:spPr>
        <a:xfrm>
          <a:off x="14909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80899</xdr:rowOff>
    </xdr:from>
    <xdr:to>
      <xdr:col>68</xdr:col>
      <xdr:colOff>152400</xdr:colOff>
      <xdr:row>60</xdr:row>
      <xdr:rowOff>85725</xdr:rowOff>
    </xdr:to>
    <xdr:cxnSp macro="">
      <xdr:nvCxnSpPr>
        <xdr:cNvPr id="327" name="直線コネクタ 326"/>
        <xdr:cNvCxnSpPr/>
      </xdr:nvCxnSpPr>
      <xdr:spPr>
        <a:xfrm>
          <a:off x="13512800" y="1036789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15011</xdr:rowOff>
    </xdr:from>
    <xdr:to>
      <xdr:col>68</xdr:col>
      <xdr:colOff>203200</xdr:colOff>
      <xdr:row>61</xdr:row>
      <xdr:rowOff>116611</xdr:rowOff>
    </xdr:to>
    <xdr:sp macro="" textlink="">
      <xdr:nvSpPr>
        <xdr:cNvPr id="328" name="フローチャート: 判断 327"/>
        <xdr:cNvSpPr/>
      </xdr:nvSpPr>
      <xdr:spPr>
        <a:xfrm>
          <a:off x="14351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101388</xdr:rowOff>
    </xdr:from>
    <xdr:ext cx="762000" cy="259045"/>
    <xdr:sp macro="" textlink="">
      <xdr:nvSpPr>
        <xdr:cNvPr id="329" name="テキスト ボックス 328"/>
        <xdr:cNvSpPr txBox="1"/>
      </xdr:nvSpPr>
      <xdr:spPr>
        <a:xfrm>
          <a:off x="14020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13564</xdr:rowOff>
    </xdr:from>
    <xdr:to>
      <xdr:col>64</xdr:col>
      <xdr:colOff>152400</xdr:colOff>
      <xdr:row>61</xdr:row>
      <xdr:rowOff>115164</xdr:rowOff>
    </xdr:to>
    <xdr:sp macro="" textlink="">
      <xdr:nvSpPr>
        <xdr:cNvPr id="330" name="フローチャート: 判断 329"/>
        <xdr:cNvSpPr/>
      </xdr:nvSpPr>
      <xdr:spPr>
        <a:xfrm>
          <a:off x="13462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99941</xdr:rowOff>
    </xdr:from>
    <xdr:ext cx="762000" cy="259045"/>
    <xdr:sp macro="" textlink="">
      <xdr:nvSpPr>
        <xdr:cNvPr id="331" name="テキスト ボックス 330"/>
        <xdr:cNvSpPr txBox="1"/>
      </xdr:nvSpPr>
      <xdr:spPr>
        <a:xfrm>
          <a:off x="13131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45059</xdr:rowOff>
    </xdr:from>
    <xdr:to>
      <xdr:col>81</xdr:col>
      <xdr:colOff>95250</xdr:colOff>
      <xdr:row>60</xdr:row>
      <xdr:rowOff>146659</xdr:rowOff>
    </xdr:to>
    <xdr:sp macro="" textlink="">
      <xdr:nvSpPr>
        <xdr:cNvPr id="337" name="楕円 336"/>
        <xdr:cNvSpPr/>
      </xdr:nvSpPr>
      <xdr:spPr>
        <a:xfrm>
          <a:off x="16967200" y="103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137786</xdr:rowOff>
    </xdr:from>
    <xdr:ext cx="762000" cy="259045"/>
    <xdr:sp macro="" textlink="">
      <xdr:nvSpPr>
        <xdr:cNvPr id="338" name="定員管理の状況該当値テキスト"/>
        <xdr:cNvSpPr txBox="1"/>
      </xdr:nvSpPr>
      <xdr:spPr>
        <a:xfrm>
          <a:off x="17106900" y="1025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42646</xdr:rowOff>
    </xdr:from>
    <xdr:to>
      <xdr:col>77</xdr:col>
      <xdr:colOff>95250</xdr:colOff>
      <xdr:row>60</xdr:row>
      <xdr:rowOff>144246</xdr:rowOff>
    </xdr:to>
    <xdr:sp macro="" textlink="">
      <xdr:nvSpPr>
        <xdr:cNvPr id="339" name="楕円 338"/>
        <xdr:cNvSpPr/>
      </xdr:nvSpPr>
      <xdr:spPr>
        <a:xfrm>
          <a:off x="16129000" y="1032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154423</xdr:rowOff>
    </xdr:from>
    <xdr:ext cx="736600" cy="259045"/>
    <xdr:sp macro="" textlink="">
      <xdr:nvSpPr>
        <xdr:cNvPr id="340" name="テキスト ボックス 339"/>
        <xdr:cNvSpPr txBox="1"/>
      </xdr:nvSpPr>
      <xdr:spPr>
        <a:xfrm>
          <a:off x="15798800" y="1009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35890</xdr:rowOff>
    </xdr:from>
    <xdr:to>
      <xdr:col>73</xdr:col>
      <xdr:colOff>44450</xdr:colOff>
      <xdr:row>60</xdr:row>
      <xdr:rowOff>137490</xdr:rowOff>
    </xdr:to>
    <xdr:sp macro="" textlink="">
      <xdr:nvSpPr>
        <xdr:cNvPr id="341" name="楕円 340"/>
        <xdr:cNvSpPr/>
      </xdr:nvSpPr>
      <xdr:spPr>
        <a:xfrm>
          <a:off x="15240000" y="103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147667</xdr:rowOff>
    </xdr:from>
    <xdr:ext cx="762000" cy="259045"/>
    <xdr:sp macro="" textlink="">
      <xdr:nvSpPr>
        <xdr:cNvPr id="342" name="テキスト ボックス 341"/>
        <xdr:cNvSpPr txBox="1"/>
      </xdr:nvSpPr>
      <xdr:spPr>
        <a:xfrm>
          <a:off x="14909800" y="1009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34925</xdr:rowOff>
    </xdr:from>
    <xdr:to>
      <xdr:col>68</xdr:col>
      <xdr:colOff>203200</xdr:colOff>
      <xdr:row>60</xdr:row>
      <xdr:rowOff>136525</xdr:rowOff>
    </xdr:to>
    <xdr:sp macro="" textlink="">
      <xdr:nvSpPr>
        <xdr:cNvPr id="343" name="楕円 342"/>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146702</xdr:rowOff>
    </xdr:from>
    <xdr:ext cx="762000" cy="259045"/>
    <xdr:sp macro="" textlink="">
      <xdr:nvSpPr>
        <xdr:cNvPr id="344" name="テキスト ボックス 343"/>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30099</xdr:rowOff>
    </xdr:from>
    <xdr:to>
      <xdr:col>64</xdr:col>
      <xdr:colOff>152400</xdr:colOff>
      <xdr:row>60</xdr:row>
      <xdr:rowOff>131699</xdr:rowOff>
    </xdr:to>
    <xdr:sp macro="" textlink="">
      <xdr:nvSpPr>
        <xdr:cNvPr id="345" name="楕円 344"/>
        <xdr:cNvSpPr/>
      </xdr:nvSpPr>
      <xdr:spPr>
        <a:xfrm>
          <a:off x="13462000" y="103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141876</xdr:rowOff>
    </xdr:from>
    <xdr:ext cx="762000" cy="259045"/>
    <xdr:sp macro="" textlink="">
      <xdr:nvSpPr>
        <xdr:cNvPr id="346" name="テキスト ボックス 345"/>
        <xdr:cNvSpPr txBox="1"/>
      </xdr:nvSpPr>
      <xdr:spPr>
        <a:xfrm>
          <a:off x="13131800" y="1008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本格的な行財政改革を開始した平成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年度以降、投資的事業を厳選し、市債の発行を抑制してきたことにより、平成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年度決算時のピーク（</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％）から年々減少しており、平成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まで減少した。</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3" name="直線コネクタ 372"/>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4"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5" name="直線コネクタ 374"/>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10668</xdr:rowOff>
    </xdr:from>
    <xdr:to>
      <xdr:col>81</xdr:col>
      <xdr:colOff>44450</xdr:colOff>
      <xdr:row>44</xdr:row>
      <xdr:rowOff>20320</xdr:rowOff>
    </xdr:to>
    <xdr:cxnSp macro="">
      <xdr:nvCxnSpPr>
        <xdr:cNvPr id="378" name="直線コネクタ 377"/>
        <xdr:cNvCxnSpPr/>
      </xdr:nvCxnSpPr>
      <xdr:spPr>
        <a:xfrm flipV="1">
          <a:off x="16179800" y="75544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56405</xdr:rowOff>
    </xdr:from>
    <xdr:ext cx="762000" cy="259045"/>
    <xdr:sp macro="" textlink="">
      <xdr:nvSpPr>
        <xdr:cNvPr id="379"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0" name="フローチャート: 判断 379"/>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49276</xdr:rowOff>
    </xdr:to>
    <xdr:cxnSp macro="">
      <xdr:nvCxnSpPr>
        <xdr:cNvPr id="381" name="直線コネクタ 380"/>
        <xdr:cNvCxnSpPr/>
      </xdr:nvCxnSpPr>
      <xdr:spPr>
        <a:xfrm flipV="1">
          <a:off x="15290800" y="75641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49276</xdr:rowOff>
    </xdr:from>
    <xdr:to>
      <xdr:col>72</xdr:col>
      <xdr:colOff>203200</xdr:colOff>
      <xdr:row>45</xdr:row>
      <xdr:rowOff>3302</xdr:rowOff>
    </xdr:to>
    <xdr:cxnSp macro="">
      <xdr:nvCxnSpPr>
        <xdr:cNvPr id="384" name="直線コネクタ 383"/>
        <xdr:cNvCxnSpPr/>
      </xdr:nvCxnSpPr>
      <xdr:spPr>
        <a:xfrm flipV="1">
          <a:off x="14401800" y="759307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5" name="フローチャート: 判断 384"/>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47769</xdr:rowOff>
    </xdr:from>
    <xdr:ext cx="762000" cy="259045"/>
    <xdr:sp macro="" textlink="">
      <xdr:nvSpPr>
        <xdr:cNvPr id="386" name="テキスト ボックス 385"/>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3302</xdr:rowOff>
    </xdr:from>
    <xdr:to>
      <xdr:col>68</xdr:col>
      <xdr:colOff>152400</xdr:colOff>
      <xdr:row>45</xdr:row>
      <xdr:rowOff>90170</xdr:rowOff>
    </xdr:to>
    <xdr:cxnSp macro="">
      <xdr:nvCxnSpPr>
        <xdr:cNvPr id="387" name="直線コネクタ 386"/>
        <xdr:cNvCxnSpPr/>
      </xdr:nvCxnSpPr>
      <xdr:spPr>
        <a:xfrm flipV="1">
          <a:off x="13512800" y="77185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80772</xdr:rowOff>
    </xdr:from>
    <xdr:to>
      <xdr:col>68</xdr:col>
      <xdr:colOff>203200</xdr:colOff>
      <xdr:row>43</xdr:row>
      <xdr:rowOff>10922</xdr:rowOff>
    </xdr:to>
    <xdr:sp macro="" textlink="">
      <xdr:nvSpPr>
        <xdr:cNvPr id="388" name="フローチャート: 判断 387"/>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21099</xdr:rowOff>
    </xdr:from>
    <xdr:ext cx="762000" cy="259045"/>
    <xdr:sp macro="" textlink="">
      <xdr:nvSpPr>
        <xdr:cNvPr id="389" name="テキスト ボックス 388"/>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0" name="フローチャート: 判断 389"/>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107967</xdr:rowOff>
    </xdr:from>
    <xdr:ext cx="762000" cy="259045"/>
    <xdr:sp macro="" textlink="">
      <xdr:nvSpPr>
        <xdr:cNvPr id="391" name="テキスト ボックス 390"/>
        <xdr:cNvSpPr txBox="1"/>
      </xdr:nvSpPr>
      <xdr:spPr>
        <a:xfrm>
          <a:off x="13131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131318</xdr:rowOff>
    </xdr:from>
    <xdr:to>
      <xdr:col>81</xdr:col>
      <xdr:colOff>95250</xdr:colOff>
      <xdr:row>44</xdr:row>
      <xdr:rowOff>61468</xdr:rowOff>
    </xdr:to>
    <xdr:sp macro="" textlink="">
      <xdr:nvSpPr>
        <xdr:cNvPr id="397" name="楕円 396"/>
        <xdr:cNvSpPr/>
      </xdr:nvSpPr>
      <xdr:spPr>
        <a:xfrm>
          <a:off x="16967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103395</xdr:rowOff>
    </xdr:from>
    <xdr:ext cx="762000" cy="259045"/>
    <xdr:sp macro="" textlink="">
      <xdr:nvSpPr>
        <xdr:cNvPr id="398" name="公債費負担の状況該当値テキスト"/>
        <xdr:cNvSpPr txBox="1"/>
      </xdr:nvSpPr>
      <xdr:spPr>
        <a:xfrm>
          <a:off x="17106900" y="74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399" name="楕円 398"/>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400" name="テキスト ボックス 399"/>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169926</xdr:rowOff>
    </xdr:from>
    <xdr:to>
      <xdr:col>73</xdr:col>
      <xdr:colOff>44450</xdr:colOff>
      <xdr:row>44</xdr:row>
      <xdr:rowOff>100076</xdr:rowOff>
    </xdr:to>
    <xdr:sp macro="" textlink="">
      <xdr:nvSpPr>
        <xdr:cNvPr id="401" name="楕円 400"/>
        <xdr:cNvSpPr/>
      </xdr:nvSpPr>
      <xdr:spPr>
        <a:xfrm>
          <a:off x="15240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84853</xdr:rowOff>
    </xdr:from>
    <xdr:ext cx="762000" cy="259045"/>
    <xdr:sp macro="" textlink="">
      <xdr:nvSpPr>
        <xdr:cNvPr id="402" name="テキスト ボックス 401"/>
        <xdr:cNvSpPr txBox="1"/>
      </xdr:nvSpPr>
      <xdr:spPr>
        <a:xfrm>
          <a:off x="14909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123952</xdr:rowOff>
    </xdr:from>
    <xdr:to>
      <xdr:col>68</xdr:col>
      <xdr:colOff>203200</xdr:colOff>
      <xdr:row>45</xdr:row>
      <xdr:rowOff>54102</xdr:rowOff>
    </xdr:to>
    <xdr:sp macro="" textlink="">
      <xdr:nvSpPr>
        <xdr:cNvPr id="403" name="楕円 402"/>
        <xdr:cNvSpPr/>
      </xdr:nvSpPr>
      <xdr:spPr>
        <a:xfrm>
          <a:off x="14351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38879</xdr:rowOff>
    </xdr:from>
    <xdr:ext cx="762000" cy="259045"/>
    <xdr:sp macro="" textlink="">
      <xdr:nvSpPr>
        <xdr:cNvPr id="404" name="テキスト ボックス 403"/>
        <xdr:cNvSpPr txBox="1"/>
      </xdr:nvSpPr>
      <xdr:spPr>
        <a:xfrm>
          <a:off x="14020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39370</xdr:rowOff>
    </xdr:from>
    <xdr:to>
      <xdr:col>64</xdr:col>
      <xdr:colOff>152400</xdr:colOff>
      <xdr:row>45</xdr:row>
      <xdr:rowOff>140970</xdr:rowOff>
    </xdr:to>
    <xdr:sp macro="" textlink="">
      <xdr:nvSpPr>
        <xdr:cNvPr id="405" name="楕円 404"/>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125747</xdr:rowOff>
    </xdr:from>
    <xdr:ext cx="762000" cy="259045"/>
    <xdr:sp macro="" textlink="">
      <xdr:nvSpPr>
        <xdr:cNvPr id="406" name="テキスト ボックス 405"/>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今回より、土地開発公社への無利子貸付分の基金を残高から控除して算出しているため、前年度より大幅に上昇しているが、仮に同様に算出した前年度比率（</a:t>
          </a:r>
          <a:r>
            <a:rPr kumimoji="1" lang="en-US" altLang="ja-JP" sz="1300">
              <a:latin typeface="ＭＳ Ｐゴシック" panose="020B0600070205080204" pitchFamily="50" charset="-128"/>
              <a:ea typeface="ＭＳ Ｐゴシック" panose="020B0600070205080204" pitchFamily="50" charset="-128"/>
            </a:rPr>
            <a:t>143.4</a:t>
          </a:r>
          <a:r>
            <a:rPr kumimoji="1" lang="ja-JP" altLang="en-US" sz="1300">
              <a:latin typeface="ＭＳ Ｐゴシック" panose="020B0600070205080204" pitchFamily="50" charset="-128"/>
              <a:ea typeface="ＭＳ Ｐゴシック" panose="020B0600070205080204" pitchFamily="50" charset="-128"/>
            </a:rPr>
            <a:t>）と比較した場合、</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ポイント下降している。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仮称）市民交流センターの建設を控え、将来負担比率が一時的に増加することが見込まれるが、後世への負担を少しでも軽減できるよう、引き続き市債発行の抑制や、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7" name="直線コネクタ 436"/>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8"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9" name="直線コネクタ 438"/>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77168</xdr:rowOff>
    </xdr:from>
    <xdr:to>
      <xdr:col>81</xdr:col>
      <xdr:colOff>44450</xdr:colOff>
      <xdr:row>22</xdr:row>
      <xdr:rowOff>117808</xdr:rowOff>
    </xdr:to>
    <xdr:cxnSp macro="">
      <xdr:nvCxnSpPr>
        <xdr:cNvPr id="442" name="直線コネクタ 441"/>
        <xdr:cNvCxnSpPr/>
      </xdr:nvCxnSpPr>
      <xdr:spPr>
        <a:xfrm>
          <a:off x="16179800" y="3334718"/>
          <a:ext cx="8382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140382</xdr:rowOff>
    </xdr:from>
    <xdr:ext cx="762000" cy="259045"/>
    <xdr:sp macro="" textlink="">
      <xdr:nvSpPr>
        <xdr:cNvPr id="443" name="将来負担の状況平均値テキスト"/>
        <xdr:cNvSpPr txBox="1"/>
      </xdr:nvSpPr>
      <xdr:spPr>
        <a:xfrm>
          <a:off x="17106900" y="2540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4" name="フローチャート: 判断 443"/>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77168</xdr:rowOff>
    </xdr:from>
    <xdr:to>
      <xdr:col>77</xdr:col>
      <xdr:colOff>44450</xdr:colOff>
      <xdr:row>19</xdr:row>
      <xdr:rowOff>163346</xdr:rowOff>
    </xdr:to>
    <xdr:cxnSp macro="">
      <xdr:nvCxnSpPr>
        <xdr:cNvPr id="445" name="直線コネクタ 444"/>
        <xdr:cNvCxnSpPr/>
      </xdr:nvCxnSpPr>
      <xdr:spPr>
        <a:xfrm flipV="1">
          <a:off x="15290800" y="3334718"/>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6" name="フローチャート: 判断 445"/>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51543</xdr:rowOff>
    </xdr:from>
    <xdr:ext cx="736600" cy="259045"/>
    <xdr:sp macro="" textlink="">
      <xdr:nvSpPr>
        <xdr:cNvPr id="447" name="テキスト ボックス 446"/>
        <xdr:cNvSpPr txBox="1"/>
      </xdr:nvSpPr>
      <xdr:spPr>
        <a:xfrm>
          <a:off x="15798800" y="245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163346</xdr:rowOff>
    </xdr:from>
    <xdr:to>
      <xdr:col>72</xdr:col>
      <xdr:colOff>203200</xdr:colOff>
      <xdr:row>20</xdr:row>
      <xdr:rowOff>110248</xdr:rowOff>
    </xdr:to>
    <xdr:cxnSp macro="">
      <xdr:nvCxnSpPr>
        <xdr:cNvPr id="448" name="直線コネクタ 447"/>
        <xdr:cNvCxnSpPr/>
      </xdr:nvCxnSpPr>
      <xdr:spPr>
        <a:xfrm flipV="1">
          <a:off x="14401800" y="3420896"/>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167519</xdr:rowOff>
    </xdr:from>
    <xdr:to>
      <xdr:col>73</xdr:col>
      <xdr:colOff>44450</xdr:colOff>
      <xdr:row>16</xdr:row>
      <xdr:rowOff>97669</xdr:rowOff>
    </xdr:to>
    <xdr:sp macro="" textlink="">
      <xdr:nvSpPr>
        <xdr:cNvPr id="449" name="フローチャート: 判断 448"/>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107846</xdr:rowOff>
    </xdr:from>
    <xdr:ext cx="762000" cy="259045"/>
    <xdr:sp macro="" textlink="">
      <xdr:nvSpPr>
        <xdr:cNvPr id="450" name="テキスト ボックス 449"/>
        <xdr:cNvSpPr txBox="1"/>
      </xdr:nvSpPr>
      <xdr:spPr>
        <a:xfrm>
          <a:off x="14909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49590</xdr:rowOff>
    </xdr:from>
    <xdr:to>
      <xdr:col>68</xdr:col>
      <xdr:colOff>152400</xdr:colOff>
      <xdr:row>20</xdr:row>
      <xdr:rowOff>110248</xdr:rowOff>
    </xdr:to>
    <xdr:cxnSp macro="">
      <xdr:nvCxnSpPr>
        <xdr:cNvPr id="451" name="直線コネクタ 450"/>
        <xdr:cNvCxnSpPr/>
      </xdr:nvCxnSpPr>
      <xdr:spPr>
        <a:xfrm>
          <a:off x="13512800" y="3307140"/>
          <a:ext cx="889000" cy="23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46385</xdr:rowOff>
    </xdr:from>
    <xdr:to>
      <xdr:col>68</xdr:col>
      <xdr:colOff>203200</xdr:colOff>
      <xdr:row>17</xdr:row>
      <xdr:rowOff>147985</xdr:rowOff>
    </xdr:to>
    <xdr:sp macro="" textlink="">
      <xdr:nvSpPr>
        <xdr:cNvPr id="452" name="フローチャート: 判断 451"/>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158162</xdr:rowOff>
    </xdr:from>
    <xdr:ext cx="762000" cy="259045"/>
    <xdr:sp macro="" textlink="">
      <xdr:nvSpPr>
        <xdr:cNvPr id="453" name="テキスト ボックス 452"/>
        <xdr:cNvSpPr txBox="1"/>
      </xdr:nvSpPr>
      <xdr:spPr>
        <a:xfrm>
          <a:off x="14020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98092</xdr:rowOff>
    </xdr:from>
    <xdr:to>
      <xdr:col>64</xdr:col>
      <xdr:colOff>152400</xdr:colOff>
      <xdr:row>18</xdr:row>
      <xdr:rowOff>28242</xdr:rowOff>
    </xdr:to>
    <xdr:sp macro="" textlink="">
      <xdr:nvSpPr>
        <xdr:cNvPr id="454" name="フローチャート: 判断 453"/>
        <xdr:cNvSpPr/>
      </xdr:nvSpPr>
      <xdr:spPr>
        <a:xfrm>
          <a:off x="13462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38419</xdr:rowOff>
    </xdr:from>
    <xdr:ext cx="762000" cy="259045"/>
    <xdr:sp macro="" textlink="">
      <xdr:nvSpPr>
        <xdr:cNvPr id="455" name="テキスト ボックス 454"/>
        <xdr:cNvSpPr txBox="1"/>
      </xdr:nvSpPr>
      <xdr:spPr>
        <a:xfrm>
          <a:off x="13131800" y="27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67008</xdr:rowOff>
    </xdr:from>
    <xdr:to>
      <xdr:col>81</xdr:col>
      <xdr:colOff>95250</xdr:colOff>
      <xdr:row>22</xdr:row>
      <xdr:rowOff>168608</xdr:rowOff>
    </xdr:to>
    <xdr:sp macro="" textlink="">
      <xdr:nvSpPr>
        <xdr:cNvPr id="461" name="楕円 460"/>
        <xdr:cNvSpPr/>
      </xdr:nvSpPr>
      <xdr:spPr>
        <a:xfrm>
          <a:off x="16967200" y="38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134335</xdr:rowOff>
    </xdr:from>
    <xdr:ext cx="762000" cy="259045"/>
    <xdr:sp macro="" textlink="">
      <xdr:nvSpPr>
        <xdr:cNvPr id="462" name="将来負担の状況該当値テキスト"/>
        <xdr:cNvSpPr txBox="1"/>
      </xdr:nvSpPr>
      <xdr:spPr>
        <a:xfrm>
          <a:off x="17106900" y="373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26368</xdr:rowOff>
    </xdr:from>
    <xdr:to>
      <xdr:col>77</xdr:col>
      <xdr:colOff>95250</xdr:colOff>
      <xdr:row>19</xdr:row>
      <xdr:rowOff>127968</xdr:rowOff>
    </xdr:to>
    <xdr:sp macro="" textlink="">
      <xdr:nvSpPr>
        <xdr:cNvPr id="463" name="楕円 462"/>
        <xdr:cNvSpPr/>
      </xdr:nvSpPr>
      <xdr:spPr>
        <a:xfrm>
          <a:off x="16129000" y="328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112745</xdr:rowOff>
    </xdr:from>
    <xdr:ext cx="736600" cy="259045"/>
    <xdr:sp macro="" textlink="">
      <xdr:nvSpPr>
        <xdr:cNvPr id="464" name="テキスト ボックス 463"/>
        <xdr:cNvSpPr txBox="1"/>
      </xdr:nvSpPr>
      <xdr:spPr>
        <a:xfrm>
          <a:off x="15798800" y="3370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112546</xdr:rowOff>
    </xdr:from>
    <xdr:to>
      <xdr:col>73</xdr:col>
      <xdr:colOff>44450</xdr:colOff>
      <xdr:row>20</xdr:row>
      <xdr:rowOff>42696</xdr:rowOff>
    </xdr:to>
    <xdr:sp macro="" textlink="">
      <xdr:nvSpPr>
        <xdr:cNvPr id="465" name="楕円 464"/>
        <xdr:cNvSpPr/>
      </xdr:nvSpPr>
      <xdr:spPr>
        <a:xfrm>
          <a:off x="15240000" y="33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27473</xdr:rowOff>
    </xdr:from>
    <xdr:ext cx="762000" cy="259045"/>
    <xdr:sp macro="" textlink="">
      <xdr:nvSpPr>
        <xdr:cNvPr id="466" name="テキスト ボックス 465"/>
        <xdr:cNvSpPr txBox="1"/>
      </xdr:nvSpPr>
      <xdr:spPr>
        <a:xfrm>
          <a:off x="14909800" y="345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59448</xdr:rowOff>
    </xdr:from>
    <xdr:to>
      <xdr:col>68</xdr:col>
      <xdr:colOff>203200</xdr:colOff>
      <xdr:row>20</xdr:row>
      <xdr:rowOff>161048</xdr:rowOff>
    </xdr:to>
    <xdr:sp macro="" textlink="">
      <xdr:nvSpPr>
        <xdr:cNvPr id="467" name="楕円 466"/>
        <xdr:cNvSpPr/>
      </xdr:nvSpPr>
      <xdr:spPr>
        <a:xfrm>
          <a:off x="14351000" y="34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145825</xdr:rowOff>
    </xdr:from>
    <xdr:ext cx="762000" cy="259045"/>
    <xdr:sp macro="" textlink="">
      <xdr:nvSpPr>
        <xdr:cNvPr id="468" name="テキスト ボックス 467"/>
        <xdr:cNvSpPr txBox="1"/>
      </xdr:nvSpPr>
      <xdr:spPr>
        <a:xfrm>
          <a:off x="14020800" y="357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170240</xdr:rowOff>
    </xdr:from>
    <xdr:to>
      <xdr:col>64</xdr:col>
      <xdr:colOff>152400</xdr:colOff>
      <xdr:row>19</xdr:row>
      <xdr:rowOff>100390</xdr:rowOff>
    </xdr:to>
    <xdr:sp macro="" textlink="">
      <xdr:nvSpPr>
        <xdr:cNvPr id="469" name="楕円 468"/>
        <xdr:cNvSpPr/>
      </xdr:nvSpPr>
      <xdr:spPr>
        <a:xfrm>
          <a:off x="13462000" y="32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85167</xdr:rowOff>
    </xdr:from>
    <xdr:ext cx="762000" cy="259045"/>
    <xdr:sp macro="" textlink="">
      <xdr:nvSpPr>
        <xdr:cNvPr id="470" name="テキスト ボックス 469"/>
        <xdr:cNvSpPr txBox="1"/>
      </xdr:nvSpPr>
      <xdr:spPr>
        <a:xfrm>
          <a:off x="13131800" y="33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34,498
34,005
29.10
17,099,043
16,919,201
101,226
7,897,166
12,401,647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退職者分の職員数を給与号給の高くない新規採用職員で補充していること等により、類似団体平均を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今後も、中期職員採用計画に沿った職員採用を計画しており、更なる人件費の抑制に努める。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xdr:rowOff>
    </xdr:from>
    <xdr:to>
      <xdr:col>24</xdr:col>
      <xdr:colOff>25400</xdr:colOff>
      <xdr:row>34</xdr:row>
      <xdr:rowOff>81280</xdr:rowOff>
    </xdr:to>
    <xdr:cxnSp macro="">
      <xdr:nvCxnSpPr>
        <xdr:cNvPr id="66" name="直線コネクタ 65"/>
        <xdr:cNvCxnSpPr/>
      </xdr:nvCxnSpPr>
      <xdr:spPr>
        <a:xfrm>
          <a:off x="3987800" y="58343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71137</xdr:rowOff>
    </xdr:from>
    <xdr:ext cx="762000" cy="259045"/>
    <xdr:sp macro="" textlink="">
      <xdr:nvSpPr>
        <xdr:cNvPr id="67" name="人件費平均値テキスト"/>
        <xdr:cNvSpPr txBox="1"/>
      </xdr:nvSpPr>
      <xdr:spPr>
        <a:xfrm>
          <a:off x="4914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xdr:rowOff>
    </xdr:from>
    <xdr:to>
      <xdr:col>19</xdr:col>
      <xdr:colOff>187325</xdr:colOff>
      <xdr:row>34</xdr:row>
      <xdr:rowOff>50800</xdr:rowOff>
    </xdr:to>
    <xdr:cxnSp macro="">
      <xdr:nvCxnSpPr>
        <xdr:cNvPr id="69" name="直線コネクタ 68"/>
        <xdr:cNvCxnSpPr/>
      </xdr:nvCxnSpPr>
      <xdr:spPr>
        <a:xfrm flipV="1">
          <a:off x="3098800" y="583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6367</xdr:rowOff>
    </xdr:from>
    <xdr:ext cx="736600" cy="259045"/>
    <xdr:sp macro="" textlink="">
      <xdr:nvSpPr>
        <xdr:cNvPr id="71" name="テキスト ボックス 70"/>
        <xdr:cNvSpPr txBox="1"/>
      </xdr:nvSpPr>
      <xdr:spPr>
        <a:xfrm>
          <a:off x="3606800" y="600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58420</xdr:rowOff>
    </xdr:to>
    <xdr:cxnSp macro="">
      <xdr:nvCxnSpPr>
        <xdr:cNvPr id="72" name="直線コネクタ 71"/>
        <xdr:cNvCxnSpPr/>
      </xdr:nvCxnSpPr>
      <xdr:spPr>
        <a:xfrm flipV="1">
          <a:off x="2209800" y="588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116857</xdr:rowOff>
    </xdr:from>
    <xdr:ext cx="762000" cy="259045"/>
    <xdr:sp macro="" textlink="">
      <xdr:nvSpPr>
        <xdr:cNvPr id="74" name="テキスト ボックス 73"/>
        <xdr:cNvSpPr txBox="1"/>
      </xdr:nvSpPr>
      <xdr:spPr>
        <a:xfrm>
          <a:off x="2717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58420</xdr:rowOff>
    </xdr:to>
    <xdr:cxnSp macro="">
      <xdr:nvCxnSpPr>
        <xdr:cNvPr id="75" name="直線コネクタ 74"/>
        <xdr:cNvCxnSpPr/>
      </xdr:nvCxnSpPr>
      <xdr:spPr>
        <a:xfrm>
          <a:off x="1320800" y="584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60960</xdr:rowOff>
    </xdr:from>
    <xdr:to>
      <xdr:col>11</xdr:col>
      <xdr:colOff>60325</xdr:colOff>
      <xdr:row>34</xdr:row>
      <xdr:rowOff>162560</xdr:rowOff>
    </xdr:to>
    <xdr:sp macro="" textlink="">
      <xdr:nvSpPr>
        <xdr:cNvPr id="76" name="フローチャート: 判断 75"/>
        <xdr:cNvSpPr/>
      </xdr:nvSpPr>
      <xdr:spPr>
        <a:xfrm>
          <a:off x="2159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147337</xdr:rowOff>
    </xdr:from>
    <xdr:ext cx="762000" cy="259045"/>
    <xdr:sp macro="" textlink="">
      <xdr:nvSpPr>
        <xdr:cNvPr id="77" name="テキスト ボックス 76"/>
        <xdr:cNvSpPr txBox="1"/>
      </xdr:nvSpPr>
      <xdr:spPr>
        <a:xfrm>
          <a:off x="1828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78" name="フローチャート: 判断 77"/>
        <xdr:cNvSpPr/>
      </xdr:nvSpPr>
      <xdr:spPr>
        <a:xfrm>
          <a:off x="1270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132097</xdr:rowOff>
    </xdr:from>
    <xdr:ext cx="762000" cy="259045"/>
    <xdr:sp macro="" textlink="">
      <xdr:nvSpPr>
        <xdr:cNvPr id="79" name="テキスト ボックス 78"/>
        <xdr:cNvSpPr txBox="1"/>
      </xdr:nvSpPr>
      <xdr:spPr>
        <a:xfrm>
          <a:off x="939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5" name="楕円 84"/>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47007</xdr:rowOff>
    </xdr:from>
    <xdr:ext cx="762000" cy="259045"/>
    <xdr:sp macro="" textlink="">
      <xdr:nvSpPr>
        <xdr:cNvPr id="86" name="人件費該当値テキスト"/>
        <xdr:cNvSpPr txBox="1"/>
      </xdr:nvSpPr>
      <xdr:spPr>
        <a:xfrm>
          <a:off x="4914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125730</xdr:rowOff>
    </xdr:from>
    <xdr:to>
      <xdr:col>20</xdr:col>
      <xdr:colOff>38100</xdr:colOff>
      <xdr:row>34</xdr:row>
      <xdr:rowOff>55880</xdr:rowOff>
    </xdr:to>
    <xdr:sp macro="" textlink="">
      <xdr:nvSpPr>
        <xdr:cNvPr id="87" name="楕円 86"/>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66057</xdr:rowOff>
    </xdr:from>
    <xdr:ext cx="736600" cy="259045"/>
    <xdr:sp macro="" textlink="">
      <xdr:nvSpPr>
        <xdr:cNvPr id="88" name="テキスト ボックス 87"/>
        <xdr:cNvSpPr txBox="1"/>
      </xdr:nvSpPr>
      <xdr:spPr>
        <a:xfrm>
          <a:off x="3606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9" name="楕円 88"/>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0" name="テキスト ボックス 89"/>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xdr:rowOff>
    </xdr:from>
    <xdr:to>
      <xdr:col>11</xdr:col>
      <xdr:colOff>60325</xdr:colOff>
      <xdr:row>34</xdr:row>
      <xdr:rowOff>109220</xdr:rowOff>
    </xdr:to>
    <xdr:sp macro="" textlink="">
      <xdr:nvSpPr>
        <xdr:cNvPr id="91" name="楕円 90"/>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119397</xdr:rowOff>
    </xdr:from>
    <xdr:ext cx="762000" cy="259045"/>
    <xdr:sp macro="" textlink="">
      <xdr:nvSpPr>
        <xdr:cNvPr id="92" name="テキスト ボックス 91"/>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4" name="テキスト ボックス 93"/>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ふるさと納税に関係する諸経費の増により物件費は昨年度に比べ増加しているが、行財政改革における経常的経費抑制の取り組みにより類似団体平均を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ポイント下回る結果となっている。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今後も引き続き事業の見直し等による経常経費の削減に努めていく。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xdr:rowOff>
    </xdr:from>
    <xdr:to>
      <xdr:col>82</xdr:col>
      <xdr:colOff>107950</xdr:colOff>
      <xdr:row>18</xdr:row>
      <xdr:rowOff>58420</xdr:rowOff>
    </xdr:to>
    <xdr:cxnSp macro="">
      <xdr:nvCxnSpPr>
        <xdr:cNvPr id="126" name="直線コネクタ 125"/>
        <xdr:cNvCxnSpPr/>
      </xdr:nvCxnSpPr>
      <xdr:spPr>
        <a:xfrm>
          <a:off x="15671800" y="3091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40657</xdr:rowOff>
    </xdr:from>
    <xdr:ext cx="762000" cy="259045"/>
    <xdr:sp macro="" textlink="">
      <xdr:nvSpPr>
        <xdr:cNvPr id="127"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5080</xdr:rowOff>
    </xdr:to>
    <xdr:cxnSp macro="">
      <xdr:nvCxnSpPr>
        <xdr:cNvPr id="129" name="直線コネクタ 128"/>
        <xdr:cNvCxnSpPr/>
      </xdr:nvCxnSpPr>
      <xdr:spPr>
        <a:xfrm>
          <a:off x="14782800" y="3060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31" name="テキスト ボックス 130"/>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17</xdr:row>
      <xdr:rowOff>161290</xdr:rowOff>
    </xdr:to>
    <xdr:cxnSp macro="">
      <xdr:nvCxnSpPr>
        <xdr:cNvPr id="132" name="直線コネクタ 131"/>
        <xdr:cNvCxnSpPr/>
      </xdr:nvCxnSpPr>
      <xdr:spPr>
        <a:xfrm flipV="1">
          <a:off x="13893800" y="3060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154957</xdr:rowOff>
    </xdr:from>
    <xdr:ext cx="762000" cy="259045"/>
    <xdr:sp macro="" textlink="">
      <xdr:nvSpPr>
        <xdr:cNvPr id="134" name="テキスト ボックス 133"/>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17</xdr:row>
      <xdr:rowOff>161290</xdr:rowOff>
    </xdr:to>
    <xdr:cxnSp macro="">
      <xdr:nvCxnSpPr>
        <xdr:cNvPr id="135" name="直線コネクタ 134"/>
        <xdr:cNvCxnSpPr/>
      </xdr:nvCxnSpPr>
      <xdr:spPr>
        <a:xfrm>
          <a:off x="13004800" y="3075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6" name="フローチャート: 判断 135"/>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37" name="テキスト ボックス 136"/>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38" name="フローチャート: 判断 137"/>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39" name="テキスト ボックス 138"/>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5" name="楕円 144"/>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24147</xdr:rowOff>
    </xdr:from>
    <xdr:ext cx="762000" cy="259045"/>
    <xdr:sp macro="" textlink="">
      <xdr:nvSpPr>
        <xdr:cNvPr id="146" name="物件費該当値テキスト"/>
        <xdr:cNvSpPr txBox="1"/>
      </xdr:nvSpPr>
      <xdr:spPr>
        <a:xfrm>
          <a:off x="16598900" y="293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125730</xdr:rowOff>
    </xdr:from>
    <xdr:to>
      <xdr:col>78</xdr:col>
      <xdr:colOff>120650</xdr:colOff>
      <xdr:row>18</xdr:row>
      <xdr:rowOff>55880</xdr:rowOff>
    </xdr:to>
    <xdr:sp macro="" textlink="">
      <xdr:nvSpPr>
        <xdr:cNvPr id="147" name="楕円 146"/>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66057</xdr:rowOff>
    </xdr:from>
    <xdr:ext cx="736600" cy="259045"/>
    <xdr:sp macro="" textlink="">
      <xdr:nvSpPr>
        <xdr:cNvPr id="148" name="テキスト ボックス 147"/>
        <xdr:cNvSpPr txBox="1"/>
      </xdr:nvSpPr>
      <xdr:spPr>
        <a:xfrm>
          <a:off x="15290800" y="280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49" name="楕円 148"/>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50" name="テキスト ボックス 149"/>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1" name="楕円 150"/>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50817</xdr:rowOff>
    </xdr:from>
    <xdr:ext cx="762000" cy="259045"/>
    <xdr:sp macro="" textlink="">
      <xdr:nvSpPr>
        <xdr:cNvPr id="152" name="テキスト ボックス 151"/>
        <xdr:cNvSpPr txBox="1"/>
      </xdr:nvSpPr>
      <xdr:spPr>
        <a:xfrm>
          <a:off x="13512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3" name="楕円 152"/>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50817</xdr:rowOff>
    </xdr:from>
    <xdr:ext cx="762000" cy="259045"/>
    <xdr:sp macro="" textlink="">
      <xdr:nvSpPr>
        <xdr:cNvPr id="154" name="テキスト ボックス 153"/>
        <xdr:cNvSpPr txBox="1"/>
      </xdr:nvSpPr>
      <xdr:spPr>
        <a:xfrm>
          <a:off x="12623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臨時福祉給付金関連経費の減少に伴い全体では減少したが、障がい者関連費及び保育所関連費の増加により依然として類似団体平均よりも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今後、少子高齢化や医療の高度化により扶助費の増加が見込まれるため、事業の見直し等による経費削減に努める。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113393</xdr:rowOff>
    </xdr:from>
    <xdr:to>
      <xdr:col>24</xdr:col>
      <xdr:colOff>25400</xdr:colOff>
      <xdr:row>57</xdr:row>
      <xdr:rowOff>135165</xdr:rowOff>
    </xdr:to>
    <xdr:cxnSp macro="">
      <xdr:nvCxnSpPr>
        <xdr:cNvPr id="189" name="直線コネクタ 188"/>
        <xdr:cNvCxnSpPr/>
      </xdr:nvCxnSpPr>
      <xdr:spPr>
        <a:xfrm>
          <a:off x="3987800" y="98860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13805</xdr:rowOff>
    </xdr:from>
    <xdr:ext cx="762000" cy="259045"/>
    <xdr:sp macro="" textlink="">
      <xdr:nvSpPr>
        <xdr:cNvPr id="190" name="扶助費平均値テキスト"/>
        <xdr:cNvSpPr txBox="1"/>
      </xdr:nvSpPr>
      <xdr:spPr>
        <a:xfrm>
          <a:off x="4914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58</xdr:row>
      <xdr:rowOff>94343</xdr:rowOff>
    </xdr:to>
    <xdr:cxnSp macro="">
      <xdr:nvCxnSpPr>
        <xdr:cNvPr id="192" name="直線コネクタ 191"/>
        <xdr:cNvCxnSpPr/>
      </xdr:nvCxnSpPr>
      <xdr:spPr>
        <a:xfrm flipV="1">
          <a:off x="3098800" y="9886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98170</xdr:rowOff>
    </xdr:from>
    <xdr:ext cx="736600" cy="259045"/>
    <xdr:sp macro="" textlink="">
      <xdr:nvSpPr>
        <xdr:cNvPr id="194" name="テキスト ボックス 193"/>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94343</xdr:rowOff>
    </xdr:to>
    <xdr:cxnSp macro="">
      <xdr:nvCxnSpPr>
        <xdr:cNvPr id="195" name="直線コネクタ 194"/>
        <xdr:cNvCxnSpPr/>
      </xdr:nvCxnSpPr>
      <xdr:spPr>
        <a:xfrm>
          <a:off x="2209800" y="9918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119942</xdr:rowOff>
    </xdr:from>
    <xdr:ext cx="762000" cy="259045"/>
    <xdr:sp macro="" textlink="">
      <xdr:nvSpPr>
        <xdr:cNvPr id="197" name="テキスト ボックス 196"/>
        <xdr:cNvSpPr txBox="1"/>
      </xdr:nvSpPr>
      <xdr:spPr>
        <a:xfrm>
          <a:off x="2717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124278</xdr:rowOff>
    </xdr:from>
    <xdr:to>
      <xdr:col>11</xdr:col>
      <xdr:colOff>9525</xdr:colOff>
      <xdr:row>57</xdr:row>
      <xdr:rowOff>146050</xdr:rowOff>
    </xdr:to>
    <xdr:cxnSp macro="">
      <xdr:nvCxnSpPr>
        <xdr:cNvPr id="198" name="直線コネクタ 197"/>
        <xdr:cNvCxnSpPr/>
      </xdr:nvCxnSpPr>
      <xdr:spPr>
        <a:xfrm>
          <a:off x="1320800" y="9896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89807</xdr:rowOff>
    </xdr:from>
    <xdr:to>
      <xdr:col>11</xdr:col>
      <xdr:colOff>60325</xdr:colOff>
      <xdr:row>56</xdr:row>
      <xdr:rowOff>19957</xdr:rowOff>
    </xdr:to>
    <xdr:sp macro="" textlink="">
      <xdr:nvSpPr>
        <xdr:cNvPr id="199" name="フローチャート: 判断 198"/>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00" name="テキスト ボックス 199"/>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1" name="フローチャート: 判断 200"/>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2" name="テキスト ボックス 201"/>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8" name="楕円 207"/>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9"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10" name="楕円 209"/>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148970</xdr:rowOff>
    </xdr:from>
    <xdr:ext cx="736600" cy="259045"/>
    <xdr:sp macro="" textlink="">
      <xdr:nvSpPr>
        <xdr:cNvPr id="211" name="テキスト ボックス 210"/>
        <xdr:cNvSpPr txBox="1"/>
      </xdr:nvSpPr>
      <xdr:spPr>
        <a:xfrm>
          <a:off x="3606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12" name="楕円 211"/>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13" name="テキスト ボックス 212"/>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4" name="楕円 213"/>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5" name="テキスト ボックス 214"/>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73478</xdr:rowOff>
    </xdr:from>
    <xdr:to>
      <xdr:col>6</xdr:col>
      <xdr:colOff>171450</xdr:colOff>
      <xdr:row>58</xdr:row>
      <xdr:rowOff>3628</xdr:rowOff>
    </xdr:to>
    <xdr:sp macro="" textlink="">
      <xdr:nvSpPr>
        <xdr:cNvPr id="216" name="楕円 215"/>
        <xdr:cNvSpPr/>
      </xdr:nvSpPr>
      <xdr:spPr>
        <a:xfrm>
          <a:off x="1270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159855</xdr:rowOff>
    </xdr:from>
    <xdr:ext cx="762000" cy="259045"/>
    <xdr:sp macro="" textlink="">
      <xdr:nvSpPr>
        <xdr:cNvPr id="217" name="テキスト ボックス 216"/>
        <xdr:cNvSpPr txBox="1"/>
      </xdr:nvSpPr>
      <xdr:spPr>
        <a:xfrm>
          <a:off x="939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介護保険事業への繰出金について、介護サービス等の利用増に伴い増加が続いている。</a:t>
          </a:r>
        </a:p>
        <a:p>
          <a:r>
            <a:rPr kumimoji="1" lang="ja-JP" altLang="en-US" sz="1300">
              <a:latin typeface="ＭＳ Ｐゴシック" panose="020B0600070205080204" pitchFamily="50" charset="-128"/>
              <a:ea typeface="ＭＳ Ｐゴシック" panose="020B0600070205080204" pitchFamily="50" charset="-128"/>
            </a:rPr>
            <a:t>　国民健康保険・後期高齢者医療とあわせて、健康寿命の増進に努めることで繰出金の抑制を図る。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154432</xdr:rowOff>
    </xdr:from>
    <xdr:to>
      <xdr:col>82</xdr:col>
      <xdr:colOff>107950</xdr:colOff>
      <xdr:row>59</xdr:row>
      <xdr:rowOff>56134</xdr:rowOff>
    </xdr:to>
    <xdr:cxnSp macro="">
      <xdr:nvCxnSpPr>
        <xdr:cNvPr id="248" name="直線コネクタ 247"/>
        <xdr:cNvCxnSpPr/>
      </xdr:nvCxnSpPr>
      <xdr:spPr>
        <a:xfrm flipV="1">
          <a:off x="15671800" y="100985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9"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154432</xdr:rowOff>
    </xdr:from>
    <xdr:to>
      <xdr:col>78</xdr:col>
      <xdr:colOff>69850</xdr:colOff>
      <xdr:row>59</xdr:row>
      <xdr:rowOff>56134</xdr:rowOff>
    </xdr:to>
    <xdr:cxnSp macro="">
      <xdr:nvCxnSpPr>
        <xdr:cNvPr id="251" name="直線コネクタ 250"/>
        <xdr:cNvCxnSpPr/>
      </xdr:nvCxnSpPr>
      <xdr:spPr>
        <a:xfrm>
          <a:off x="14782800" y="100985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53" name="テキスト ボックス 252"/>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90424</xdr:rowOff>
    </xdr:from>
    <xdr:to>
      <xdr:col>73</xdr:col>
      <xdr:colOff>180975</xdr:colOff>
      <xdr:row>58</xdr:row>
      <xdr:rowOff>154432</xdr:rowOff>
    </xdr:to>
    <xdr:cxnSp macro="">
      <xdr:nvCxnSpPr>
        <xdr:cNvPr id="254" name="直線コネクタ 253"/>
        <xdr:cNvCxnSpPr/>
      </xdr:nvCxnSpPr>
      <xdr:spPr>
        <a:xfrm>
          <a:off x="13893800" y="100345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5" name="フローチャート: 判断 254"/>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56" name="テキスト ボックス 255"/>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90424</xdr:rowOff>
    </xdr:from>
    <xdr:to>
      <xdr:col>69</xdr:col>
      <xdr:colOff>92075</xdr:colOff>
      <xdr:row>58</xdr:row>
      <xdr:rowOff>108712</xdr:rowOff>
    </xdr:to>
    <xdr:cxnSp macro="">
      <xdr:nvCxnSpPr>
        <xdr:cNvPr id="257" name="直線コネクタ 256"/>
        <xdr:cNvCxnSpPr/>
      </xdr:nvCxnSpPr>
      <xdr:spPr>
        <a:xfrm flipV="1">
          <a:off x="13004800" y="10034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105918</xdr:rowOff>
    </xdr:from>
    <xdr:to>
      <xdr:col>69</xdr:col>
      <xdr:colOff>142875</xdr:colOff>
      <xdr:row>56</xdr:row>
      <xdr:rowOff>36068</xdr:rowOff>
    </xdr:to>
    <xdr:sp macro="" textlink="">
      <xdr:nvSpPr>
        <xdr:cNvPr id="258" name="フローチャート: 判断 257"/>
        <xdr:cNvSpPr/>
      </xdr:nvSpPr>
      <xdr:spPr>
        <a:xfrm>
          <a:off x="13843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46245</xdr:rowOff>
    </xdr:from>
    <xdr:ext cx="762000" cy="259045"/>
    <xdr:sp macro="" textlink="">
      <xdr:nvSpPr>
        <xdr:cNvPr id="259" name="テキスト ボックス 258"/>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0" name="フローチャート: 判断 259"/>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61" name="テキスト ボックス 260"/>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103632</xdr:rowOff>
    </xdr:from>
    <xdr:to>
      <xdr:col>82</xdr:col>
      <xdr:colOff>158750</xdr:colOff>
      <xdr:row>59</xdr:row>
      <xdr:rowOff>33782</xdr:rowOff>
    </xdr:to>
    <xdr:sp macro="" textlink="">
      <xdr:nvSpPr>
        <xdr:cNvPr id="267" name="楕円 266"/>
        <xdr:cNvSpPr/>
      </xdr:nvSpPr>
      <xdr:spPr>
        <a:xfrm>
          <a:off x="164592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75709</xdr:rowOff>
    </xdr:from>
    <xdr:ext cx="762000" cy="259045"/>
    <xdr:sp macro="" textlink="">
      <xdr:nvSpPr>
        <xdr:cNvPr id="268" name="その他該当値テキスト"/>
        <xdr:cNvSpPr txBox="1"/>
      </xdr:nvSpPr>
      <xdr:spPr>
        <a:xfrm>
          <a:off x="165989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5334</xdr:rowOff>
    </xdr:from>
    <xdr:to>
      <xdr:col>78</xdr:col>
      <xdr:colOff>120650</xdr:colOff>
      <xdr:row>59</xdr:row>
      <xdr:rowOff>106934</xdr:rowOff>
    </xdr:to>
    <xdr:sp macro="" textlink="">
      <xdr:nvSpPr>
        <xdr:cNvPr id="269" name="楕円 268"/>
        <xdr:cNvSpPr/>
      </xdr:nvSpPr>
      <xdr:spPr>
        <a:xfrm>
          <a:off x="15621000" y="101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91711</xdr:rowOff>
    </xdr:from>
    <xdr:ext cx="736600" cy="259045"/>
    <xdr:sp macro="" textlink="">
      <xdr:nvSpPr>
        <xdr:cNvPr id="270" name="テキスト ボックス 269"/>
        <xdr:cNvSpPr txBox="1"/>
      </xdr:nvSpPr>
      <xdr:spPr>
        <a:xfrm>
          <a:off x="15290800" y="1020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103632</xdr:rowOff>
    </xdr:from>
    <xdr:to>
      <xdr:col>74</xdr:col>
      <xdr:colOff>31750</xdr:colOff>
      <xdr:row>59</xdr:row>
      <xdr:rowOff>33782</xdr:rowOff>
    </xdr:to>
    <xdr:sp macro="" textlink="">
      <xdr:nvSpPr>
        <xdr:cNvPr id="271" name="楕円 270"/>
        <xdr:cNvSpPr/>
      </xdr:nvSpPr>
      <xdr:spPr>
        <a:xfrm>
          <a:off x="147320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18559</xdr:rowOff>
    </xdr:from>
    <xdr:ext cx="762000" cy="259045"/>
    <xdr:sp macro="" textlink="">
      <xdr:nvSpPr>
        <xdr:cNvPr id="272" name="テキスト ボックス 271"/>
        <xdr:cNvSpPr txBox="1"/>
      </xdr:nvSpPr>
      <xdr:spPr>
        <a:xfrm>
          <a:off x="14401800" y="1013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39624</xdr:rowOff>
    </xdr:from>
    <xdr:to>
      <xdr:col>69</xdr:col>
      <xdr:colOff>142875</xdr:colOff>
      <xdr:row>58</xdr:row>
      <xdr:rowOff>141224</xdr:rowOff>
    </xdr:to>
    <xdr:sp macro="" textlink="">
      <xdr:nvSpPr>
        <xdr:cNvPr id="273" name="楕円 272"/>
        <xdr:cNvSpPr/>
      </xdr:nvSpPr>
      <xdr:spPr>
        <a:xfrm>
          <a:off x="138430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126001</xdr:rowOff>
    </xdr:from>
    <xdr:ext cx="762000" cy="259045"/>
    <xdr:sp macro="" textlink="">
      <xdr:nvSpPr>
        <xdr:cNvPr id="274" name="テキスト ボックス 273"/>
        <xdr:cNvSpPr txBox="1"/>
      </xdr:nvSpPr>
      <xdr:spPr>
        <a:xfrm>
          <a:off x="13512800" y="100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57912</xdr:rowOff>
    </xdr:from>
    <xdr:to>
      <xdr:col>65</xdr:col>
      <xdr:colOff>53975</xdr:colOff>
      <xdr:row>58</xdr:row>
      <xdr:rowOff>159512</xdr:rowOff>
    </xdr:to>
    <xdr:sp macro="" textlink="">
      <xdr:nvSpPr>
        <xdr:cNvPr id="275" name="楕円 274"/>
        <xdr:cNvSpPr/>
      </xdr:nvSpPr>
      <xdr:spPr>
        <a:xfrm>
          <a:off x="129540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144289</xdr:rowOff>
    </xdr:from>
    <xdr:ext cx="762000" cy="259045"/>
    <xdr:sp macro="" textlink="">
      <xdr:nvSpPr>
        <xdr:cNvPr id="276" name="テキスト ボックス 275"/>
        <xdr:cNvSpPr txBox="1"/>
      </xdr:nvSpPr>
      <xdr:spPr>
        <a:xfrm>
          <a:off x="12623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ポイント下回っている状況であるが、今後も少子高齢化により各種交付金・負担金の増加が見込まれる。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94996</xdr:rowOff>
    </xdr:to>
    <xdr:cxnSp macro="">
      <xdr:nvCxnSpPr>
        <xdr:cNvPr id="306" name="直線コネクタ 305"/>
        <xdr:cNvCxnSpPr/>
      </xdr:nvCxnSpPr>
      <xdr:spPr>
        <a:xfrm flipV="1">
          <a:off x="15671800" y="61940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07"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94996</xdr:rowOff>
    </xdr:to>
    <xdr:cxnSp macro="">
      <xdr:nvCxnSpPr>
        <xdr:cNvPr id="309" name="直線コネクタ 308"/>
        <xdr:cNvCxnSpPr/>
      </xdr:nvCxnSpPr>
      <xdr:spPr>
        <a:xfrm>
          <a:off x="14782800" y="61666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1" name="テキスト ボックス 310"/>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35560</xdr:rowOff>
    </xdr:to>
    <xdr:cxnSp macro="">
      <xdr:nvCxnSpPr>
        <xdr:cNvPr id="312" name="直線コネクタ 311"/>
        <xdr:cNvCxnSpPr/>
      </xdr:nvCxnSpPr>
      <xdr:spPr>
        <a:xfrm flipV="1">
          <a:off x="13893800" y="6166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3" name="フローチャート: 判断 312"/>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4" name="テキスト ボックス 313"/>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35560</xdr:rowOff>
    </xdr:to>
    <xdr:cxnSp macro="">
      <xdr:nvCxnSpPr>
        <xdr:cNvPr id="315" name="直線コネクタ 314"/>
        <xdr:cNvCxnSpPr/>
      </xdr:nvCxnSpPr>
      <xdr:spPr>
        <a:xfrm>
          <a:off x="13004800" y="62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6" name="フローチャート: 判断 315"/>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7" name="テキスト ボックス 316"/>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18" name="フローチャート: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19" name="テキスト ボックス 318"/>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5" name="楕円 324"/>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6"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7" name="楕円 326"/>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130573</xdr:rowOff>
    </xdr:from>
    <xdr:ext cx="736600" cy="259045"/>
    <xdr:sp macro="" textlink="">
      <xdr:nvSpPr>
        <xdr:cNvPr id="328" name="テキスト ボックス 327"/>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9" name="楕円 328"/>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0" name="テキスト ボックス 329"/>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1" name="楕円 330"/>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2" name="テキスト ボックス 331"/>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3" name="楕円 332"/>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4" name="テキスト ボックス 333"/>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行財政改革を本格的に開始した平成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年度以降、投資的事業を厳選し、市債の発行を抑制してきたことにより、市債残高は平成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年をピークに減少している。</a:t>
          </a:r>
        </a:p>
        <a:p>
          <a:r>
            <a:rPr kumimoji="1" lang="ja-JP" altLang="en-US" sz="1300">
              <a:latin typeface="ＭＳ Ｐゴシック" panose="020B0600070205080204" pitchFamily="50" charset="-128"/>
              <a:ea typeface="ＭＳ Ｐゴシック" panose="020B0600070205080204" pitchFamily="50" charset="-128"/>
            </a:rPr>
            <a:t>　今後、老朽化した公共施設の改築・改修等を控えていることから、今後も市債発行の適正管理に努め、減少を図っていく。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75</xdr:row>
      <xdr:rowOff>123190</xdr:rowOff>
    </xdr:to>
    <xdr:cxnSp macro="">
      <xdr:nvCxnSpPr>
        <xdr:cNvPr id="367" name="直線コネクタ 366"/>
        <xdr:cNvCxnSpPr/>
      </xdr:nvCxnSpPr>
      <xdr:spPr>
        <a:xfrm>
          <a:off x="3987800" y="12959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100330</xdr:rowOff>
    </xdr:from>
    <xdr:to>
      <xdr:col>19</xdr:col>
      <xdr:colOff>187325</xdr:colOff>
      <xdr:row>75</xdr:row>
      <xdr:rowOff>107950</xdr:rowOff>
    </xdr:to>
    <xdr:cxnSp macro="">
      <xdr:nvCxnSpPr>
        <xdr:cNvPr id="370" name="直線コネクタ 369"/>
        <xdr:cNvCxnSpPr/>
      </xdr:nvCxnSpPr>
      <xdr:spPr>
        <a:xfrm flipV="1">
          <a:off x="3098800" y="1295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72" name="テキスト ボックス 371"/>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153670</xdr:rowOff>
    </xdr:to>
    <xdr:cxnSp macro="">
      <xdr:nvCxnSpPr>
        <xdr:cNvPr id="373" name="直線コネクタ 372"/>
        <xdr:cNvCxnSpPr/>
      </xdr:nvCxnSpPr>
      <xdr:spPr>
        <a:xfrm flipV="1">
          <a:off x="2209800" y="1296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48277</xdr:rowOff>
    </xdr:from>
    <xdr:ext cx="762000" cy="259045"/>
    <xdr:sp macro="" textlink="">
      <xdr:nvSpPr>
        <xdr:cNvPr id="375" name="テキスト ボックス 374"/>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12700</xdr:rowOff>
    </xdr:to>
    <xdr:cxnSp macro="">
      <xdr:nvCxnSpPr>
        <xdr:cNvPr id="376" name="直線コネクタ 375"/>
        <xdr:cNvCxnSpPr/>
      </xdr:nvCxnSpPr>
      <xdr:spPr>
        <a:xfrm flipV="1">
          <a:off x="1320800" y="13012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7" name="フローチャート: 判断 376"/>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78" name="テキスト ボックス 377"/>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79" name="フローチャート: 判断 378"/>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0" name="テキスト ボックス 379"/>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86" name="楕円 385"/>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87"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49530</xdr:rowOff>
    </xdr:from>
    <xdr:to>
      <xdr:col>20</xdr:col>
      <xdr:colOff>38100</xdr:colOff>
      <xdr:row>75</xdr:row>
      <xdr:rowOff>151130</xdr:rowOff>
    </xdr:to>
    <xdr:sp macro="" textlink="">
      <xdr:nvSpPr>
        <xdr:cNvPr id="388" name="楕円 387"/>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161307</xdr:rowOff>
    </xdr:from>
    <xdr:ext cx="736600" cy="259045"/>
    <xdr:sp macro="" textlink="">
      <xdr:nvSpPr>
        <xdr:cNvPr id="389" name="テキスト ボックス 388"/>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0" name="楕円 389"/>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91" name="テキスト ボックス 390"/>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92" name="楕円 391"/>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93" name="テキスト ボックス 392"/>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4" name="楕円 393"/>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5" name="テキスト ボックス 394"/>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行財政改革による人件費・物件費等の抑制の効果も見られるが、少子高齢化の急速な進展等に伴い、社会保障関係経費の増加傾向が続いていることから全体として高い値となっている。</a:t>
          </a:r>
        </a:p>
        <a:p>
          <a:r>
            <a:rPr kumimoji="1" lang="ja-JP" altLang="en-US" sz="1300">
              <a:latin typeface="ＭＳ Ｐゴシック" panose="020B0600070205080204" pitchFamily="50" charset="-128"/>
              <a:ea typeface="ＭＳ Ｐゴシック" panose="020B0600070205080204" pitchFamily="50" charset="-128"/>
            </a:rPr>
            <a:t>　今後も、事業の適正化を図り経費の縮減に努めていく。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17272</xdr:rowOff>
    </xdr:to>
    <xdr:cxnSp macro="">
      <xdr:nvCxnSpPr>
        <xdr:cNvPr id="426" name="直線コネクタ 425"/>
        <xdr:cNvCxnSpPr/>
      </xdr:nvCxnSpPr>
      <xdr:spPr>
        <a:xfrm flipV="1">
          <a:off x="15671800" y="133675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31005</xdr:rowOff>
    </xdr:from>
    <xdr:ext cx="762000" cy="259045"/>
    <xdr:sp macro="" textlink="">
      <xdr:nvSpPr>
        <xdr:cNvPr id="427"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78</xdr:row>
      <xdr:rowOff>17272</xdr:rowOff>
    </xdr:to>
    <xdr:cxnSp macro="">
      <xdr:nvCxnSpPr>
        <xdr:cNvPr id="429" name="直線コネクタ 428"/>
        <xdr:cNvCxnSpPr/>
      </xdr:nvCxnSpPr>
      <xdr:spPr>
        <a:xfrm>
          <a:off x="14782800" y="133263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31" name="テキスト ボックス 430"/>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124713</xdr:rowOff>
    </xdr:to>
    <xdr:cxnSp macro="">
      <xdr:nvCxnSpPr>
        <xdr:cNvPr id="432" name="直線コネクタ 431"/>
        <xdr:cNvCxnSpPr/>
      </xdr:nvCxnSpPr>
      <xdr:spPr>
        <a:xfrm>
          <a:off x="13893800" y="132989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4" name="テキスト ボックス 433"/>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97282</xdr:rowOff>
    </xdr:to>
    <xdr:cxnSp macro="">
      <xdr:nvCxnSpPr>
        <xdr:cNvPr id="435" name="直線コネクタ 434"/>
        <xdr:cNvCxnSpPr/>
      </xdr:nvCxnSpPr>
      <xdr:spPr>
        <a:xfrm>
          <a:off x="13004800" y="13271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6" name="フローチャート: 判断 435"/>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37" name="テキスト ボックス 436"/>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38" name="フローチャート: 判断 437"/>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39" name="テキスト ボックス 43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5" name="楕円 444"/>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46" name="公債費以外該当値テキスト"/>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47" name="楕円 446"/>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48" name="テキスト ボックス 447"/>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49" name="楕円 448"/>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50" name="テキスト ボックス 449"/>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51" name="楕円 450"/>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52" name="テキスト ボックス 451"/>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3" name="楕円 452"/>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4" name="テキスト ボックス 453"/>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155692</xdr:rowOff>
    </xdr:from>
    <xdr:to>
      <xdr:col>29</xdr:col>
      <xdr:colOff>127000</xdr:colOff>
      <xdr:row>17</xdr:row>
      <xdr:rowOff>163776</xdr:rowOff>
    </xdr:to>
    <xdr:cxnSp macro="">
      <xdr:nvCxnSpPr>
        <xdr:cNvPr id="47" name="直線コネクタ 46"/>
        <xdr:cNvCxnSpPr/>
      </xdr:nvCxnSpPr>
      <xdr:spPr bwMode="auto">
        <a:xfrm flipV="1">
          <a:off x="5003800" y="3117967"/>
          <a:ext cx="647700" cy="8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26395</xdr:rowOff>
    </xdr:from>
    <xdr:ext cx="762000" cy="259045"/>
    <xdr:sp macro="" textlink="">
      <xdr:nvSpPr>
        <xdr:cNvPr id="48" name="人口1人当たり決算額の推移平均値テキスト130"/>
        <xdr:cNvSpPr txBox="1"/>
      </xdr:nvSpPr>
      <xdr:spPr>
        <a:xfrm>
          <a:off x="5740400" y="2817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163776</xdr:rowOff>
    </xdr:from>
    <xdr:to>
      <xdr:col>26</xdr:col>
      <xdr:colOff>50800</xdr:colOff>
      <xdr:row>17</xdr:row>
      <xdr:rowOff>167077</xdr:rowOff>
    </xdr:to>
    <xdr:cxnSp macro="">
      <xdr:nvCxnSpPr>
        <xdr:cNvPr id="50" name="直線コネクタ 49"/>
        <xdr:cNvCxnSpPr/>
      </xdr:nvCxnSpPr>
      <xdr:spPr bwMode="auto">
        <a:xfrm flipV="1">
          <a:off x="4305300" y="3126051"/>
          <a:ext cx="698500" cy="3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133838</xdr:rowOff>
    </xdr:from>
    <xdr:ext cx="736600" cy="259045"/>
    <xdr:sp macro="" textlink="">
      <xdr:nvSpPr>
        <xdr:cNvPr id="52" name="テキスト ボックス 51"/>
        <xdr:cNvSpPr txBox="1"/>
      </xdr:nvSpPr>
      <xdr:spPr>
        <a:xfrm>
          <a:off x="4622800" y="275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167077</xdr:rowOff>
    </xdr:from>
    <xdr:to>
      <xdr:col>22</xdr:col>
      <xdr:colOff>114300</xdr:colOff>
      <xdr:row>18</xdr:row>
      <xdr:rowOff>7541</xdr:rowOff>
    </xdr:to>
    <xdr:cxnSp macro="">
      <xdr:nvCxnSpPr>
        <xdr:cNvPr id="53" name="直線コネクタ 52"/>
        <xdr:cNvCxnSpPr/>
      </xdr:nvCxnSpPr>
      <xdr:spPr bwMode="auto">
        <a:xfrm flipV="1">
          <a:off x="3606800" y="3129352"/>
          <a:ext cx="698500" cy="11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156703</xdr:rowOff>
    </xdr:from>
    <xdr:ext cx="762000" cy="259045"/>
    <xdr:sp macro="" textlink="">
      <xdr:nvSpPr>
        <xdr:cNvPr id="55" name="テキスト ボックス 54"/>
        <xdr:cNvSpPr txBox="1"/>
      </xdr:nvSpPr>
      <xdr:spPr>
        <a:xfrm>
          <a:off x="39243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7541</xdr:rowOff>
    </xdr:from>
    <xdr:to>
      <xdr:col>18</xdr:col>
      <xdr:colOff>177800</xdr:colOff>
      <xdr:row>18</xdr:row>
      <xdr:rowOff>7560</xdr:rowOff>
    </xdr:to>
    <xdr:cxnSp macro="">
      <xdr:nvCxnSpPr>
        <xdr:cNvPr id="56" name="直線コネクタ 55"/>
        <xdr:cNvCxnSpPr/>
      </xdr:nvCxnSpPr>
      <xdr:spPr bwMode="auto">
        <a:xfrm flipV="1">
          <a:off x="2908300" y="3141266"/>
          <a:ext cx="698500" cy="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18655</xdr:rowOff>
    </xdr:from>
    <xdr:to>
      <xdr:col>19</xdr:col>
      <xdr:colOff>38100</xdr:colOff>
      <xdr:row>17</xdr:row>
      <xdr:rowOff>120255</xdr:rowOff>
    </xdr:to>
    <xdr:sp macro="" textlink="">
      <xdr:nvSpPr>
        <xdr:cNvPr id="57" name="フローチャート: 判断 56"/>
        <xdr:cNvSpPr/>
      </xdr:nvSpPr>
      <xdr:spPr bwMode="auto">
        <a:xfrm>
          <a:off x="3556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130432</xdr:rowOff>
    </xdr:from>
    <xdr:ext cx="762000" cy="259045"/>
    <xdr:sp macro="" textlink="">
      <xdr:nvSpPr>
        <xdr:cNvPr id="58" name="テキスト ボックス 57"/>
        <xdr:cNvSpPr txBox="1"/>
      </xdr:nvSpPr>
      <xdr:spPr>
        <a:xfrm>
          <a:off x="32258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32257</xdr:rowOff>
    </xdr:from>
    <xdr:to>
      <xdr:col>15</xdr:col>
      <xdr:colOff>101600</xdr:colOff>
      <xdr:row>17</xdr:row>
      <xdr:rowOff>133857</xdr:rowOff>
    </xdr:to>
    <xdr:sp macro="" textlink="">
      <xdr:nvSpPr>
        <xdr:cNvPr id="59" name="フローチャート: 判断 58"/>
        <xdr:cNvSpPr/>
      </xdr:nvSpPr>
      <xdr:spPr bwMode="auto">
        <a:xfrm>
          <a:off x="2857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144034</xdr:rowOff>
    </xdr:from>
    <xdr:ext cx="762000" cy="259045"/>
    <xdr:sp macro="" textlink="">
      <xdr:nvSpPr>
        <xdr:cNvPr id="60" name="テキスト ボックス 59"/>
        <xdr:cNvSpPr txBox="1"/>
      </xdr:nvSpPr>
      <xdr:spPr>
        <a:xfrm>
          <a:off x="25273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104892</xdr:rowOff>
    </xdr:from>
    <xdr:to>
      <xdr:col>29</xdr:col>
      <xdr:colOff>177800</xdr:colOff>
      <xdr:row>18</xdr:row>
      <xdr:rowOff>35042</xdr:rowOff>
    </xdr:to>
    <xdr:sp macro="" textlink="">
      <xdr:nvSpPr>
        <xdr:cNvPr id="66" name="楕円 65"/>
        <xdr:cNvSpPr/>
      </xdr:nvSpPr>
      <xdr:spPr bwMode="auto">
        <a:xfrm>
          <a:off x="5600700" y="3067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13469</xdr:rowOff>
    </xdr:from>
    <xdr:ext cx="762000" cy="259045"/>
    <xdr:sp macro="" textlink="">
      <xdr:nvSpPr>
        <xdr:cNvPr id="67" name="人口1人当たり決算額の推移該当値テキスト130"/>
        <xdr:cNvSpPr txBox="1"/>
      </xdr:nvSpPr>
      <xdr:spPr>
        <a:xfrm>
          <a:off x="5740400" y="29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112976</xdr:rowOff>
    </xdr:from>
    <xdr:to>
      <xdr:col>26</xdr:col>
      <xdr:colOff>101600</xdr:colOff>
      <xdr:row>18</xdr:row>
      <xdr:rowOff>43126</xdr:rowOff>
    </xdr:to>
    <xdr:sp macro="" textlink="">
      <xdr:nvSpPr>
        <xdr:cNvPr id="68" name="楕円 67"/>
        <xdr:cNvSpPr/>
      </xdr:nvSpPr>
      <xdr:spPr bwMode="auto">
        <a:xfrm>
          <a:off x="4953000" y="307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27903</xdr:rowOff>
    </xdr:from>
    <xdr:ext cx="736600" cy="259045"/>
    <xdr:sp macro="" textlink="">
      <xdr:nvSpPr>
        <xdr:cNvPr id="69" name="テキスト ボックス 68"/>
        <xdr:cNvSpPr txBox="1"/>
      </xdr:nvSpPr>
      <xdr:spPr>
        <a:xfrm>
          <a:off x="4622800" y="3161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116277</xdr:rowOff>
    </xdr:from>
    <xdr:to>
      <xdr:col>22</xdr:col>
      <xdr:colOff>165100</xdr:colOff>
      <xdr:row>18</xdr:row>
      <xdr:rowOff>46427</xdr:rowOff>
    </xdr:to>
    <xdr:sp macro="" textlink="">
      <xdr:nvSpPr>
        <xdr:cNvPr id="70" name="楕円 69"/>
        <xdr:cNvSpPr/>
      </xdr:nvSpPr>
      <xdr:spPr bwMode="auto">
        <a:xfrm>
          <a:off x="4254500" y="3078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31204</xdr:rowOff>
    </xdr:from>
    <xdr:ext cx="762000" cy="259045"/>
    <xdr:sp macro="" textlink="">
      <xdr:nvSpPr>
        <xdr:cNvPr id="71" name="テキスト ボックス 70"/>
        <xdr:cNvSpPr txBox="1"/>
      </xdr:nvSpPr>
      <xdr:spPr>
        <a:xfrm>
          <a:off x="3924300" y="316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128191</xdr:rowOff>
    </xdr:from>
    <xdr:to>
      <xdr:col>19</xdr:col>
      <xdr:colOff>38100</xdr:colOff>
      <xdr:row>18</xdr:row>
      <xdr:rowOff>58341</xdr:rowOff>
    </xdr:to>
    <xdr:sp macro="" textlink="">
      <xdr:nvSpPr>
        <xdr:cNvPr id="72" name="楕円 71"/>
        <xdr:cNvSpPr/>
      </xdr:nvSpPr>
      <xdr:spPr bwMode="auto">
        <a:xfrm>
          <a:off x="3556000" y="3090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43118</xdr:rowOff>
    </xdr:from>
    <xdr:ext cx="762000" cy="259045"/>
    <xdr:sp macro="" textlink="">
      <xdr:nvSpPr>
        <xdr:cNvPr id="73" name="テキスト ボックス 72"/>
        <xdr:cNvSpPr txBox="1"/>
      </xdr:nvSpPr>
      <xdr:spPr>
        <a:xfrm>
          <a:off x="3225800" y="317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128210</xdr:rowOff>
    </xdr:from>
    <xdr:to>
      <xdr:col>15</xdr:col>
      <xdr:colOff>101600</xdr:colOff>
      <xdr:row>18</xdr:row>
      <xdr:rowOff>58360</xdr:rowOff>
    </xdr:to>
    <xdr:sp macro="" textlink="">
      <xdr:nvSpPr>
        <xdr:cNvPr id="74" name="楕円 73"/>
        <xdr:cNvSpPr/>
      </xdr:nvSpPr>
      <xdr:spPr bwMode="auto">
        <a:xfrm>
          <a:off x="2857500" y="3090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43137</xdr:rowOff>
    </xdr:from>
    <xdr:ext cx="762000" cy="259045"/>
    <xdr:sp macro="" textlink="">
      <xdr:nvSpPr>
        <xdr:cNvPr id="75" name="テキスト ボックス 74"/>
        <xdr:cNvSpPr txBox="1"/>
      </xdr:nvSpPr>
      <xdr:spPr>
        <a:xfrm>
          <a:off x="2527300" y="317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52558</xdr:rowOff>
    </xdr:from>
    <xdr:to>
      <xdr:col>29</xdr:col>
      <xdr:colOff>127000</xdr:colOff>
      <xdr:row>37</xdr:row>
      <xdr:rowOff>57440</xdr:rowOff>
    </xdr:to>
    <xdr:cxnSp macro="">
      <xdr:nvCxnSpPr>
        <xdr:cNvPr id="111" name="直線コネクタ 110"/>
        <xdr:cNvCxnSpPr/>
      </xdr:nvCxnSpPr>
      <xdr:spPr bwMode="auto">
        <a:xfrm flipV="1">
          <a:off x="5003800" y="7177258"/>
          <a:ext cx="647700" cy="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41256</xdr:rowOff>
    </xdr:from>
    <xdr:ext cx="762000" cy="259045"/>
    <xdr:sp macro="" textlink="">
      <xdr:nvSpPr>
        <xdr:cNvPr id="112" name="人口1人当たり決算額の推移平均値テキスト445"/>
        <xdr:cNvSpPr txBox="1"/>
      </xdr:nvSpPr>
      <xdr:spPr>
        <a:xfrm>
          <a:off x="5740400" y="7165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57440</xdr:rowOff>
    </xdr:from>
    <xdr:to>
      <xdr:col>26</xdr:col>
      <xdr:colOff>50800</xdr:colOff>
      <xdr:row>37</xdr:row>
      <xdr:rowOff>75549</xdr:rowOff>
    </xdr:to>
    <xdr:cxnSp macro="">
      <xdr:nvCxnSpPr>
        <xdr:cNvPr id="114" name="直線コネクタ 113"/>
        <xdr:cNvCxnSpPr/>
      </xdr:nvCxnSpPr>
      <xdr:spPr bwMode="auto">
        <a:xfrm flipV="1">
          <a:off x="4305300" y="7182140"/>
          <a:ext cx="698500" cy="18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151082</xdr:rowOff>
    </xdr:from>
    <xdr:ext cx="736600" cy="259045"/>
    <xdr:sp macro="" textlink="">
      <xdr:nvSpPr>
        <xdr:cNvPr id="116" name="テキスト ボックス 115"/>
        <xdr:cNvSpPr txBox="1"/>
      </xdr:nvSpPr>
      <xdr:spPr>
        <a:xfrm>
          <a:off x="4622800" y="7275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64282</xdr:rowOff>
    </xdr:from>
    <xdr:to>
      <xdr:col>22</xdr:col>
      <xdr:colOff>114300</xdr:colOff>
      <xdr:row>37</xdr:row>
      <xdr:rowOff>75549</xdr:rowOff>
    </xdr:to>
    <xdr:cxnSp macro="">
      <xdr:nvCxnSpPr>
        <xdr:cNvPr id="117" name="直線コネクタ 116"/>
        <xdr:cNvCxnSpPr/>
      </xdr:nvCxnSpPr>
      <xdr:spPr bwMode="auto">
        <a:xfrm>
          <a:off x="3606800" y="7188982"/>
          <a:ext cx="698500" cy="1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161401</xdr:rowOff>
    </xdr:from>
    <xdr:ext cx="762000" cy="259045"/>
    <xdr:sp macro="" textlink="">
      <xdr:nvSpPr>
        <xdr:cNvPr id="119" name="テキスト ボックス 118"/>
        <xdr:cNvSpPr txBox="1"/>
      </xdr:nvSpPr>
      <xdr:spPr>
        <a:xfrm>
          <a:off x="3924300" y="728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35478</xdr:rowOff>
    </xdr:from>
    <xdr:to>
      <xdr:col>18</xdr:col>
      <xdr:colOff>177800</xdr:colOff>
      <xdr:row>37</xdr:row>
      <xdr:rowOff>64282</xdr:rowOff>
    </xdr:to>
    <xdr:cxnSp macro="">
      <xdr:nvCxnSpPr>
        <xdr:cNvPr id="120" name="直線コネクタ 119"/>
        <xdr:cNvCxnSpPr/>
      </xdr:nvCxnSpPr>
      <xdr:spPr bwMode="auto">
        <a:xfrm>
          <a:off x="2908300" y="7160178"/>
          <a:ext cx="698500" cy="28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4566</xdr:rowOff>
    </xdr:from>
    <xdr:to>
      <xdr:col>19</xdr:col>
      <xdr:colOff>38100</xdr:colOff>
      <xdr:row>37</xdr:row>
      <xdr:rowOff>106166</xdr:rowOff>
    </xdr:to>
    <xdr:sp macro="" textlink="">
      <xdr:nvSpPr>
        <xdr:cNvPr id="121" name="フローチャート: 判断 120"/>
        <xdr:cNvSpPr/>
      </xdr:nvSpPr>
      <xdr:spPr bwMode="auto">
        <a:xfrm>
          <a:off x="3556000" y="7129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287793</xdr:rowOff>
    </xdr:from>
    <xdr:ext cx="762000" cy="259045"/>
    <xdr:sp macro="" textlink="">
      <xdr:nvSpPr>
        <xdr:cNvPr id="122" name="テキスト ボックス 121"/>
        <xdr:cNvSpPr txBox="1"/>
      </xdr:nvSpPr>
      <xdr:spPr>
        <a:xfrm>
          <a:off x="3225800" y="689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135620</xdr:rowOff>
    </xdr:from>
    <xdr:to>
      <xdr:col>15</xdr:col>
      <xdr:colOff>101600</xdr:colOff>
      <xdr:row>37</xdr:row>
      <xdr:rowOff>65770</xdr:rowOff>
    </xdr:to>
    <xdr:sp macro="" textlink="">
      <xdr:nvSpPr>
        <xdr:cNvPr id="123" name="フローチャート: 判断 122"/>
        <xdr:cNvSpPr/>
      </xdr:nvSpPr>
      <xdr:spPr bwMode="auto">
        <a:xfrm>
          <a:off x="2857500" y="7088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247397</xdr:rowOff>
    </xdr:from>
    <xdr:ext cx="762000" cy="259045"/>
    <xdr:sp macro="" textlink="">
      <xdr:nvSpPr>
        <xdr:cNvPr id="124" name="テキスト ボックス 123"/>
        <xdr:cNvSpPr txBox="1"/>
      </xdr:nvSpPr>
      <xdr:spPr>
        <a:xfrm>
          <a:off x="2527300" y="6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1758</xdr:rowOff>
    </xdr:from>
    <xdr:to>
      <xdr:col>29</xdr:col>
      <xdr:colOff>177800</xdr:colOff>
      <xdr:row>37</xdr:row>
      <xdr:rowOff>103358</xdr:rowOff>
    </xdr:to>
    <xdr:sp macro="" textlink="">
      <xdr:nvSpPr>
        <xdr:cNvPr id="130" name="楕円 129"/>
        <xdr:cNvSpPr/>
      </xdr:nvSpPr>
      <xdr:spPr bwMode="auto">
        <a:xfrm>
          <a:off x="5600700" y="7126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18285</xdr:rowOff>
    </xdr:from>
    <xdr:ext cx="762000" cy="259045"/>
    <xdr:sp macro="" textlink="">
      <xdr:nvSpPr>
        <xdr:cNvPr id="131" name="人口1人当たり決算額の推移該当値テキスト445"/>
        <xdr:cNvSpPr txBox="1"/>
      </xdr:nvSpPr>
      <xdr:spPr>
        <a:xfrm>
          <a:off x="5740400" y="697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6640</xdr:rowOff>
    </xdr:from>
    <xdr:to>
      <xdr:col>26</xdr:col>
      <xdr:colOff>101600</xdr:colOff>
      <xdr:row>37</xdr:row>
      <xdr:rowOff>108240</xdr:rowOff>
    </xdr:to>
    <xdr:sp macro="" textlink="">
      <xdr:nvSpPr>
        <xdr:cNvPr id="132" name="楕円 131"/>
        <xdr:cNvSpPr/>
      </xdr:nvSpPr>
      <xdr:spPr bwMode="auto">
        <a:xfrm>
          <a:off x="4953000" y="713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289867</xdr:rowOff>
    </xdr:from>
    <xdr:ext cx="736600" cy="259045"/>
    <xdr:sp macro="" textlink="">
      <xdr:nvSpPr>
        <xdr:cNvPr id="133" name="テキスト ボックス 132"/>
        <xdr:cNvSpPr txBox="1"/>
      </xdr:nvSpPr>
      <xdr:spPr>
        <a:xfrm>
          <a:off x="4622800" y="6900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24749</xdr:rowOff>
    </xdr:from>
    <xdr:to>
      <xdr:col>22</xdr:col>
      <xdr:colOff>165100</xdr:colOff>
      <xdr:row>37</xdr:row>
      <xdr:rowOff>126349</xdr:rowOff>
    </xdr:to>
    <xdr:sp macro="" textlink="">
      <xdr:nvSpPr>
        <xdr:cNvPr id="134" name="楕円 133"/>
        <xdr:cNvSpPr/>
      </xdr:nvSpPr>
      <xdr:spPr bwMode="auto">
        <a:xfrm>
          <a:off x="4254500" y="7149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307976</xdr:rowOff>
    </xdr:from>
    <xdr:ext cx="762000" cy="259045"/>
    <xdr:sp macro="" textlink="">
      <xdr:nvSpPr>
        <xdr:cNvPr id="135" name="テキスト ボックス 134"/>
        <xdr:cNvSpPr txBox="1"/>
      </xdr:nvSpPr>
      <xdr:spPr>
        <a:xfrm>
          <a:off x="3924300" y="691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13482</xdr:rowOff>
    </xdr:from>
    <xdr:to>
      <xdr:col>19</xdr:col>
      <xdr:colOff>38100</xdr:colOff>
      <xdr:row>37</xdr:row>
      <xdr:rowOff>115082</xdr:rowOff>
    </xdr:to>
    <xdr:sp macro="" textlink="">
      <xdr:nvSpPr>
        <xdr:cNvPr id="136" name="楕円 135"/>
        <xdr:cNvSpPr/>
      </xdr:nvSpPr>
      <xdr:spPr bwMode="auto">
        <a:xfrm>
          <a:off x="3556000" y="7138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99859</xdr:rowOff>
    </xdr:from>
    <xdr:ext cx="762000" cy="259045"/>
    <xdr:sp macro="" textlink="">
      <xdr:nvSpPr>
        <xdr:cNvPr id="137" name="テキスト ボックス 136"/>
        <xdr:cNvSpPr txBox="1"/>
      </xdr:nvSpPr>
      <xdr:spPr>
        <a:xfrm>
          <a:off x="3225800" y="722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156128</xdr:rowOff>
    </xdr:from>
    <xdr:to>
      <xdr:col>15</xdr:col>
      <xdr:colOff>101600</xdr:colOff>
      <xdr:row>37</xdr:row>
      <xdr:rowOff>86278</xdr:rowOff>
    </xdr:to>
    <xdr:sp macro="" textlink="">
      <xdr:nvSpPr>
        <xdr:cNvPr id="138" name="楕円 137"/>
        <xdr:cNvSpPr/>
      </xdr:nvSpPr>
      <xdr:spPr bwMode="auto">
        <a:xfrm>
          <a:off x="2857500" y="7109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71055</xdr:rowOff>
    </xdr:from>
    <xdr:ext cx="762000" cy="259045"/>
    <xdr:sp macro="" textlink="">
      <xdr:nvSpPr>
        <xdr:cNvPr id="139" name="テキスト ボックス 138"/>
        <xdr:cNvSpPr txBox="1"/>
      </xdr:nvSpPr>
      <xdr:spPr>
        <a:xfrm>
          <a:off x="2527300" y="719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34,498
34,005
29.10
17,099,043
16,919,201
101,226
7,897,166
12,401,647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166817</xdr:rowOff>
    </xdr:from>
    <xdr:to>
      <xdr:col>24</xdr:col>
      <xdr:colOff>63500</xdr:colOff>
      <xdr:row>37</xdr:row>
      <xdr:rowOff>24454</xdr:rowOff>
    </xdr:to>
    <xdr:cxnSp macro="">
      <xdr:nvCxnSpPr>
        <xdr:cNvPr id="58" name="直線コネクタ 57"/>
        <xdr:cNvCxnSpPr/>
      </xdr:nvCxnSpPr>
      <xdr:spPr>
        <a:xfrm flipV="1">
          <a:off x="3797300" y="6339017"/>
          <a:ext cx="838200" cy="2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68073</xdr:rowOff>
    </xdr:from>
    <xdr:ext cx="534377" cy="259045"/>
    <xdr:sp macro="" textlink="">
      <xdr:nvSpPr>
        <xdr:cNvPr id="59" name="人件費平均値テキスト"/>
        <xdr:cNvSpPr txBox="1"/>
      </xdr:nvSpPr>
      <xdr:spPr>
        <a:xfrm>
          <a:off x="4686300" y="6068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24454</xdr:rowOff>
    </xdr:from>
    <xdr:to>
      <xdr:col>19</xdr:col>
      <xdr:colOff>177800</xdr:colOff>
      <xdr:row>37</xdr:row>
      <xdr:rowOff>28441</xdr:rowOff>
    </xdr:to>
    <xdr:cxnSp macro="">
      <xdr:nvCxnSpPr>
        <xdr:cNvPr id="61" name="直線コネクタ 60"/>
        <xdr:cNvCxnSpPr/>
      </xdr:nvCxnSpPr>
      <xdr:spPr>
        <a:xfrm flipV="1">
          <a:off x="2908300" y="6368104"/>
          <a:ext cx="8890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171434</xdr:rowOff>
    </xdr:from>
    <xdr:ext cx="534377" cy="259045"/>
    <xdr:sp macro="" textlink="">
      <xdr:nvSpPr>
        <xdr:cNvPr id="63" name="テキスト ボックス 62"/>
        <xdr:cNvSpPr txBox="1"/>
      </xdr:nvSpPr>
      <xdr:spPr>
        <a:xfrm>
          <a:off x="3530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28441</xdr:rowOff>
    </xdr:from>
    <xdr:to>
      <xdr:col>15</xdr:col>
      <xdr:colOff>50800</xdr:colOff>
      <xdr:row>37</xdr:row>
      <xdr:rowOff>37182</xdr:rowOff>
    </xdr:to>
    <xdr:cxnSp macro="">
      <xdr:nvCxnSpPr>
        <xdr:cNvPr id="64" name="直線コネクタ 63"/>
        <xdr:cNvCxnSpPr/>
      </xdr:nvCxnSpPr>
      <xdr:spPr>
        <a:xfrm flipV="1">
          <a:off x="2019300" y="6372091"/>
          <a:ext cx="889000" cy="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21079</xdr:rowOff>
    </xdr:from>
    <xdr:ext cx="534377" cy="259045"/>
    <xdr:sp macro="" textlink="">
      <xdr:nvSpPr>
        <xdr:cNvPr id="66" name="テキスト ボックス 65"/>
        <xdr:cNvSpPr txBox="1"/>
      </xdr:nvSpPr>
      <xdr:spPr>
        <a:xfrm>
          <a:off x="2641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31604</xdr:rowOff>
    </xdr:from>
    <xdr:to>
      <xdr:col>10</xdr:col>
      <xdr:colOff>114300</xdr:colOff>
      <xdr:row>37</xdr:row>
      <xdr:rowOff>37182</xdr:rowOff>
    </xdr:to>
    <xdr:cxnSp macro="">
      <xdr:nvCxnSpPr>
        <xdr:cNvPr id="67" name="直線コネクタ 66"/>
        <xdr:cNvCxnSpPr/>
      </xdr:nvCxnSpPr>
      <xdr:spPr>
        <a:xfrm>
          <a:off x="1130300" y="6375254"/>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46618</xdr:rowOff>
    </xdr:from>
    <xdr:to>
      <xdr:col>10</xdr:col>
      <xdr:colOff>165100</xdr:colOff>
      <xdr:row>36</xdr:row>
      <xdr:rowOff>148218</xdr:rowOff>
    </xdr:to>
    <xdr:sp macro="" textlink="">
      <xdr:nvSpPr>
        <xdr:cNvPr id="68" name="フローチャート: 判断 67"/>
        <xdr:cNvSpPr/>
      </xdr:nvSpPr>
      <xdr:spPr>
        <a:xfrm>
          <a:off x="1968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164745</xdr:rowOff>
    </xdr:from>
    <xdr:ext cx="534377" cy="259045"/>
    <xdr:sp macro="" textlink="">
      <xdr:nvSpPr>
        <xdr:cNvPr id="69" name="テキスト ボックス 68"/>
        <xdr:cNvSpPr txBox="1"/>
      </xdr:nvSpPr>
      <xdr:spPr>
        <a:xfrm>
          <a:off x="1752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51547</xdr:rowOff>
    </xdr:from>
    <xdr:to>
      <xdr:col>6</xdr:col>
      <xdr:colOff>38100</xdr:colOff>
      <xdr:row>36</xdr:row>
      <xdr:rowOff>153147</xdr:rowOff>
    </xdr:to>
    <xdr:sp macro="" textlink="">
      <xdr:nvSpPr>
        <xdr:cNvPr id="70" name="フローチャート: 判断 69"/>
        <xdr:cNvSpPr/>
      </xdr:nvSpPr>
      <xdr:spPr>
        <a:xfrm>
          <a:off x="1079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169674</xdr:rowOff>
    </xdr:from>
    <xdr:ext cx="534377" cy="259045"/>
    <xdr:sp macro="" textlink="">
      <xdr:nvSpPr>
        <xdr:cNvPr id="71" name="テキスト ボックス 70"/>
        <xdr:cNvSpPr txBox="1"/>
      </xdr:nvSpPr>
      <xdr:spPr>
        <a:xfrm>
          <a:off x="863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116017</xdr:rowOff>
    </xdr:from>
    <xdr:to>
      <xdr:col>24</xdr:col>
      <xdr:colOff>114300</xdr:colOff>
      <xdr:row>37</xdr:row>
      <xdr:rowOff>46167</xdr:rowOff>
    </xdr:to>
    <xdr:sp macro="" textlink="">
      <xdr:nvSpPr>
        <xdr:cNvPr id="77" name="楕円 76"/>
        <xdr:cNvSpPr/>
      </xdr:nvSpPr>
      <xdr:spPr>
        <a:xfrm>
          <a:off x="4584700" y="628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30944</xdr:rowOff>
    </xdr:from>
    <xdr:ext cx="534377" cy="259045"/>
    <xdr:sp macro="" textlink="">
      <xdr:nvSpPr>
        <xdr:cNvPr id="78" name="人件費該当値テキスト"/>
        <xdr:cNvSpPr txBox="1"/>
      </xdr:nvSpPr>
      <xdr:spPr>
        <a:xfrm>
          <a:off x="4686300" y="62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145104</xdr:rowOff>
    </xdr:from>
    <xdr:to>
      <xdr:col>20</xdr:col>
      <xdr:colOff>38100</xdr:colOff>
      <xdr:row>37</xdr:row>
      <xdr:rowOff>75254</xdr:rowOff>
    </xdr:to>
    <xdr:sp macro="" textlink="">
      <xdr:nvSpPr>
        <xdr:cNvPr id="79" name="楕円 78"/>
        <xdr:cNvSpPr/>
      </xdr:nvSpPr>
      <xdr:spPr>
        <a:xfrm>
          <a:off x="3746500" y="63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66381</xdr:rowOff>
    </xdr:from>
    <xdr:ext cx="534377" cy="259045"/>
    <xdr:sp macro="" textlink="">
      <xdr:nvSpPr>
        <xdr:cNvPr id="80" name="テキスト ボックス 79"/>
        <xdr:cNvSpPr txBox="1"/>
      </xdr:nvSpPr>
      <xdr:spPr>
        <a:xfrm>
          <a:off x="3530111" y="64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149091</xdr:rowOff>
    </xdr:from>
    <xdr:to>
      <xdr:col>15</xdr:col>
      <xdr:colOff>101600</xdr:colOff>
      <xdr:row>37</xdr:row>
      <xdr:rowOff>79241</xdr:rowOff>
    </xdr:to>
    <xdr:sp macro="" textlink="">
      <xdr:nvSpPr>
        <xdr:cNvPr id="81" name="楕円 80"/>
        <xdr:cNvSpPr/>
      </xdr:nvSpPr>
      <xdr:spPr>
        <a:xfrm>
          <a:off x="2857500" y="63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70368</xdr:rowOff>
    </xdr:from>
    <xdr:ext cx="534377" cy="259045"/>
    <xdr:sp macro="" textlink="">
      <xdr:nvSpPr>
        <xdr:cNvPr id="82" name="テキスト ボックス 81"/>
        <xdr:cNvSpPr txBox="1"/>
      </xdr:nvSpPr>
      <xdr:spPr>
        <a:xfrm>
          <a:off x="2641111" y="64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157832</xdr:rowOff>
    </xdr:from>
    <xdr:to>
      <xdr:col>10</xdr:col>
      <xdr:colOff>165100</xdr:colOff>
      <xdr:row>37</xdr:row>
      <xdr:rowOff>87982</xdr:rowOff>
    </xdr:to>
    <xdr:sp macro="" textlink="">
      <xdr:nvSpPr>
        <xdr:cNvPr id="83" name="楕円 82"/>
        <xdr:cNvSpPr/>
      </xdr:nvSpPr>
      <xdr:spPr>
        <a:xfrm>
          <a:off x="1968500" y="633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79109</xdr:rowOff>
    </xdr:from>
    <xdr:ext cx="534377" cy="259045"/>
    <xdr:sp macro="" textlink="">
      <xdr:nvSpPr>
        <xdr:cNvPr id="84" name="テキスト ボックス 83"/>
        <xdr:cNvSpPr txBox="1"/>
      </xdr:nvSpPr>
      <xdr:spPr>
        <a:xfrm>
          <a:off x="1752111" y="642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152254</xdr:rowOff>
    </xdr:from>
    <xdr:to>
      <xdr:col>6</xdr:col>
      <xdr:colOff>38100</xdr:colOff>
      <xdr:row>37</xdr:row>
      <xdr:rowOff>82404</xdr:rowOff>
    </xdr:to>
    <xdr:sp macro="" textlink="">
      <xdr:nvSpPr>
        <xdr:cNvPr id="85" name="楕円 84"/>
        <xdr:cNvSpPr/>
      </xdr:nvSpPr>
      <xdr:spPr>
        <a:xfrm>
          <a:off x="1079500" y="632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73531</xdr:rowOff>
    </xdr:from>
    <xdr:ext cx="534377" cy="259045"/>
    <xdr:sp macro="" textlink="">
      <xdr:nvSpPr>
        <xdr:cNvPr id="86" name="テキスト ボックス 85"/>
        <xdr:cNvSpPr txBox="1"/>
      </xdr:nvSpPr>
      <xdr:spPr>
        <a:xfrm>
          <a:off x="863111" y="641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77336</xdr:rowOff>
    </xdr:from>
    <xdr:to>
      <xdr:col>24</xdr:col>
      <xdr:colOff>63500</xdr:colOff>
      <xdr:row>57</xdr:row>
      <xdr:rowOff>121934</xdr:rowOff>
    </xdr:to>
    <xdr:cxnSp macro="">
      <xdr:nvCxnSpPr>
        <xdr:cNvPr id="118" name="直線コネクタ 117"/>
        <xdr:cNvCxnSpPr/>
      </xdr:nvCxnSpPr>
      <xdr:spPr>
        <a:xfrm flipV="1">
          <a:off x="3797300" y="9849986"/>
          <a:ext cx="838200" cy="4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162853</xdr:rowOff>
    </xdr:from>
    <xdr:ext cx="534377" cy="259045"/>
    <xdr:sp macro="" textlink="">
      <xdr:nvSpPr>
        <xdr:cNvPr id="119" name="物件費平均値テキスト"/>
        <xdr:cNvSpPr txBox="1"/>
      </xdr:nvSpPr>
      <xdr:spPr>
        <a:xfrm>
          <a:off x="4686300" y="959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121934</xdr:rowOff>
    </xdr:from>
    <xdr:to>
      <xdr:col>19</xdr:col>
      <xdr:colOff>177800</xdr:colOff>
      <xdr:row>57</xdr:row>
      <xdr:rowOff>146352</xdr:rowOff>
    </xdr:to>
    <xdr:cxnSp macro="">
      <xdr:nvCxnSpPr>
        <xdr:cNvPr id="121" name="直線コネクタ 120"/>
        <xdr:cNvCxnSpPr/>
      </xdr:nvCxnSpPr>
      <xdr:spPr>
        <a:xfrm flipV="1">
          <a:off x="2908300" y="9894584"/>
          <a:ext cx="889000" cy="2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93587</xdr:rowOff>
    </xdr:from>
    <xdr:ext cx="534377" cy="259045"/>
    <xdr:sp macro="" textlink="">
      <xdr:nvSpPr>
        <xdr:cNvPr id="123" name="テキスト ボックス 122"/>
        <xdr:cNvSpPr txBox="1"/>
      </xdr:nvSpPr>
      <xdr:spPr>
        <a:xfrm>
          <a:off x="3530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146352</xdr:rowOff>
    </xdr:from>
    <xdr:to>
      <xdr:col>15</xdr:col>
      <xdr:colOff>50800</xdr:colOff>
      <xdr:row>58</xdr:row>
      <xdr:rowOff>45604</xdr:rowOff>
    </xdr:to>
    <xdr:cxnSp macro="">
      <xdr:nvCxnSpPr>
        <xdr:cNvPr id="124" name="直線コネクタ 123"/>
        <xdr:cNvCxnSpPr/>
      </xdr:nvCxnSpPr>
      <xdr:spPr>
        <a:xfrm flipV="1">
          <a:off x="2019300" y="9919002"/>
          <a:ext cx="889000" cy="7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148658</xdr:rowOff>
    </xdr:from>
    <xdr:ext cx="534377" cy="259045"/>
    <xdr:sp macro="" textlink="">
      <xdr:nvSpPr>
        <xdr:cNvPr id="126" name="テキスト ボックス 125"/>
        <xdr:cNvSpPr txBox="1"/>
      </xdr:nvSpPr>
      <xdr:spPr>
        <a:xfrm>
          <a:off x="2641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45604</xdr:rowOff>
    </xdr:from>
    <xdr:to>
      <xdr:col>10</xdr:col>
      <xdr:colOff>114300</xdr:colOff>
      <xdr:row>58</xdr:row>
      <xdr:rowOff>136314</xdr:rowOff>
    </xdr:to>
    <xdr:cxnSp macro="">
      <xdr:nvCxnSpPr>
        <xdr:cNvPr id="127" name="直線コネクタ 126"/>
        <xdr:cNvCxnSpPr/>
      </xdr:nvCxnSpPr>
      <xdr:spPr>
        <a:xfrm flipV="1">
          <a:off x="1130300" y="9989704"/>
          <a:ext cx="889000" cy="9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146355</xdr:rowOff>
    </xdr:from>
    <xdr:to>
      <xdr:col>10</xdr:col>
      <xdr:colOff>165100</xdr:colOff>
      <xdr:row>57</xdr:row>
      <xdr:rowOff>76505</xdr:rowOff>
    </xdr:to>
    <xdr:sp macro="" textlink="">
      <xdr:nvSpPr>
        <xdr:cNvPr id="128" name="フローチャート: 判断 127"/>
        <xdr:cNvSpPr/>
      </xdr:nvSpPr>
      <xdr:spPr>
        <a:xfrm>
          <a:off x="1968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93032</xdr:rowOff>
    </xdr:from>
    <xdr:ext cx="534377" cy="259045"/>
    <xdr:sp macro="" textlink="">
      <xdr:nvSpPr>
        <xdr:cNvPr id="129" name="テキスト ボックス 128"/>
        <xdr:cNvSpPr txBox="1"/>
      </xdr:nvSpPr>
      <xdr:spPr>
        <a:xfrm>
          <a:off x="1752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164077</xdr:rowOff>
    </xdr:from>
    <xdr:to>
      <xdr:col>6</xdr:col>
      <xdr:colOff>38100</xdr:colOff>
      <xdr:row>57</xdr:row>
      <xdr:rowOff>94227</xdr:rowOff>
    </xdr:to>
    <xdr:sp macro="" textlink="">
      <xdr:nvSpPr>
        <xdr:cNvPr id="130" name="フローチャート: 判断 129"/>
        <xdr:cNvSpPr/>
      </xdr:nvSpPr>
      <xdr:spPr>
        <a:xfrm>
          <a:off x="1079500" y="97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110754</xdr:rowOff>
    </xdr:from>
    <xdr:ext cx="534377" cy="259045"/>
    <xdr:sp macro="" textlink="">
      <xdr:nvSpPr>
        <xdr:cNvPr id="131" name="テキスト ボックス 130"/>
        <xdr:cNvSpPr txBox="1"/>
      </xdr:nvSpPr>
      <xdr:spPr>
        <a:xfrm>
          <a:off x="863111" y="95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26536</xdr:rowOff>
    </xdr:from>
    <xdr:to>
      <xdr:col>24</xdr:col>
      <xdr:colOff>114300</xdr:colOff>
      <xdr:row>57</xdr:row>
      <xdr:rowOff>128136</xdr:rowOff>
    </xdr:to>
    <xdr:sp macro="" textlink="">
      <xdr:nvSpPr>
        <xdr:cNvPr id="137" name="楕円 136"/>
        <xdr:cNvSpPr/>
      </xdr:nvSpPr>
      <xdr:spPr>
        <a:xfrm>
          <a:off x="4584700" y="979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4963</xdr:rowOff>
    </xdr:from>
    <xdr:ext cx="534377" cy="259045"/>
    <xdr:sp macro="" textlink="">
      <xdr:nvSpPr>
        <xdr:cNvPr id="138" name="物件費該当値テキスト"/>
        <xdr:cNvSpPr txBox="1"/>
      </xdr:nvSpPr>
      <xdr:spPr>
        <a:xfrm>
          <a:off x="4686300" y="977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71134</xdr:rowOff>
    </xdr:from>
    <xdr:to>
      <xdr:col>20</xdr:col>
      <xdr:colOff>38100</xdr:colOff>
      <xdr:row>58</xdr:row>
      <xdr:rowOff>1284</xdr:rowOff>
    </xdr:to>
    <xdr:sp macro="" textlink="">
      <xdr:nvSpPr>
        <xdr:cNvPr id="139" name="楕円 138"/>
        <xdr:cNvSpPr/>
      </xdr:nvSpPr>
      <xdr:spPr>
        <a:xfrm>
          <a:off x="3746500" y="984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163861</xdr:rowOff>
    </xdr:from>
    <xdr:ext cx="534377" cy="259045"/>
    <xdr:sp macro="" textlink="">
      <xdr:nvSpPr>
        <xdr:cNvPr id="140" name="テキスト ボックス 139"/>
        <xdr:cNvSpPr txBox="1"/>
      </xdr:nvSpPr>
      <xdr:spPr>
        <a:xfrm>
          <a:off x="3530111" y="99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95552</xdr:rowOff>
    </xdr:from>
    <xdr:to>
      <xdr:col>15</xdr:col>
      <xdr:colOff>101600</xdr:colOff>
      <xdr:row>58</xdr:row>
      <xdr:rowOff>25702</xdr:rowOff>
    </xdr:to>
    <xdr:sp macro="" textlink="">
      <xdr:nvSpPr>
        <xdr:cNvPr id="141" name="楕円 140"/>
        <xdr:cNvSpPr/>
      </xdr:nvSpPr>
      <xdr:spPr>
        <a:xfrm>
          <a:off x="2857500" y="986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16829</xdr:rowOff>
    </xdr:from>
    <xdr:ext cx="534377" cy="259045"/>
    <xdr:sp macro="" textlink="">
      <xdr:nvSpPr>
        <xdr:cNvPr id="142" name="テキスト ボックス 141"/>
        <xdr:cNvSpPr txBox="1"/>
      </xdr:nvSpPr>
      <xdr:spPr>
        <a:xfrm>
          <a:off x="2641111" y="996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166254</xdr:rowOff>
    </xdr:from>
    <xdr:to>
      <xdr:col>10</xdr:col>
      <xdr:colOff>165100</xdr:colOff>
      <xdr:row>58</xdr:row>
      <xdr:rowOff>96404</xdr:rowOff>
    </xdr:to>
    <xdr:sp macro="" textlink="">
      <xdr:nvSpPr>
        <xdr:cNvPr id="143" name="楕円 142"/>
        <xdr:cNvSpPr/>
      </xdr:nvSpPr>
      <xdr:spPr>
        <a:xfrm>
          <a:off x="1968500" y="993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87531</xdr:rowOff>
    </xdr:from>
    <xdr:ext cx="534377" cy="259045"/>
    <xdr:sp macro="" textlink="">
      <xdr:nvSpPr>
        <xdr:cNvPr id="144" name="テキスト ボックス 143"/>
        <xdr:cNvSpPr txBox="1"/>
      </xdr:nvSpPr>
      <xdr:spPr>
        <a:xfrm>
          <a:off x="1752111" y="1003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85514</xdr:rowOff>
    </xdr:from>
    <xdr:to>
      <xdr:col>6</xdr:col>
      <xdr:colOff>38100</xdr:colOff>
      <xdr:row>59</xdr:row>
      <xdr:rowOff>15664</xdr:rowOff>
    </xdr:to>
    <xdr:sp macro="" textlink="">
      <xdr:nvSpPr>
        <xdr:cNvPr id="145" name="楕円 144"/>
        <xdr:cNvSpPr/>
      </xdr:nvSpPr>
      <xdr:spPr>
        <a:xfrm>
          <a:off x="1079500" y="100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6791</xdr:rowOff>
    </xdr:from>
    <xdr:ext cx="534377" cy="259045"/>
    <xdr:sp macro="" textlink="">
      <xdr:nvSpPr>
        <xdr:cNvPr id="146" name="テキスト ボックス 145"/>
        <xdr:cNvSpPr txBox="1"/>
      </xdr:nvSpPr>
      <xdr:spPr>
        <a:xfrm>
          <a:off x="863111" y="1012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60330</xdr:rowOff>
    </xdr:from>
    <xdr:to>
      <xdr:col>24</xdr:col>
      <xdr:colOff>63500</xdr:colOff>
      <xdr:row>78</xdr:row>
      <xdr:rowOff>75349</xdr:rowOff>
    </xdr:to>
    <xdr:cxnSp macro="">
      <xdr:nvCxnSpPr>
        <xdr:cNvPr id="173" name="直線コネクタ 172"/>
        <xdr:cNvCxnSpPr/>
      </xdr:nvCxnSpPr>
      <xdr:spPr>
        <a:xfrm flipV="1">
          <a:off x="3797300" y="13433430"/>
          <a:ext cx="8382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120716</xdr:rowOff>
    </xdr:from>
    <xdr:ext cx="469744" cy="259045"/>
    <xdr:sp macro="" textlink="">
      <xdr:nvSpPr>
        <xdr:cNvPr id="174" name="維持補修費平均値テキスト"/>
        <xdr:cNvSpPr txBox="1"/>
      </xdr:nvSpPr>
      <xdr:spPr>
        <a:xfrm>
          <a:off x="4686300" y="13150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75349</xdr:rowOff>
    </xdr:from>
    <xdr:to>
      <xdr:col>19</xdr:col>
      <xdr:colOff>177800</xdr:colOff>
      <xdr:row>78</xdr:row>
      <xdr:rowOff>97227</xdr:rowOff>
    </xdr:to>
    <xdr:cxnSp macro="">
      <xdr:nvCxnSpPr>
        <xdr:cNvPr id="176" name="直線コネクタ 175"/>
        <xdr:cNvCxnSpPr/>
      </xdr:nvCxnSpPr>
      <xdr:spPr>
        <a:xfrm flipV="1">
          <a:off x="2908300" y="13448449"/>
          <a:ext cx="889000" cy="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64335</xdr:rowOff>
    </xdr:from>
    <xdr:ext cx="469744" cy="259045"/>
    <xdr:sp macro="" textlink="">
      <xdr:nvSpPr>
        <xdr:cNvPr id="178" name="テキスト ボックス 177"/>
        <xdr:cNvSpPr txBox="1"/>
      </xdr:nvSpPr>
      <xdr:spPr>
        <a:xfrm>
          <a:off x="3562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96540</xdr:rowOff>
    </xdr:from>
    <xdr:to>
      <xdr:col>15</xdr:col>
      <xdr:colOff>50800</xdr:colOff>
      <xdr:row>78</xdr:row>
      <xdr:rowOff>97227</xdr:rowOff>
    </xdr:to>
    <xdr:cxnSp macro="">
      <xdr:nvCxnSpPr>
        <xdr:cNvPr id="179" name="直線コネクタ 178"/>
        <xdr:cNvCxnSpPr/>
      </xdr:nvCxnSpPr>
      <xdr:spPr>
        <a:xfrm>
          <a:off x="2019300" y="13469640"/>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74508</xdr:rowOff>
    </xdr:from>
    <xdr:ext cx="469744" cy="259045"/>
    <xdr:sp macro="" textlink="">
      <xdr:nvSpPr>
        <xdr:cNvPr id="181" name="テキスト ボックス 180"/>
        <xdr:cNvSpPr txBox="1"/>
      </xdr:nvSpPr>
      <xdr:spPr>
        <a:xfrm>
          <a:off x="2673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87396</xdr:rowOff>
    </xdr:from>
    <xdr:to>
      <xdr:col>10</xdr:col>
      <xdr:colOff>114300</xdr:colOff>
      <xdr:row>78</xdr:row>
      <xdr:rowOff>96540</xdr:rowOff>
    </xdr:to>
    <xdr:cxnSp macro="">
      <xdr:nvCxnSpPr>
        <xdr:cNvPr id="182" name="直線コネクタ 181"/>
        <xdr:cNvCxnSpPr/>
      </xdr:nvCxnSpPr>
      <xdr:spPr>
        <a:xfrm>
          <a:off x="1130300" y="13460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83" name="フローチャート: 判断 182"/>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51511</xdr:rowOff>
    </xdr:from>
    <xdr:ext cx="469744" cy="259045"/>
    <xdr:sp macro="" textlink="">
      <xdr:nvSpPr>
        <xdr:cNvPr id="184" name="テキスト ボックス 183"/>
        <xdr:cNvSpPr txBox="1"/>
      </xdr:nvSpPr>
      <xdr:spPr>
        <a:xfrm>
          <a:off x="1784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5" name="フローチャート: 判断 184"/>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69136</xdr:rowOff>
    </xdr:from>
    <xdr:ext cx="469744" cy="259045"/>
    <xdr:sp macro="" textlink="">
      <xdr:nvSpPr>
        <xdr:cNvPr id="186" name="テキスト ボックス 185"/>
        <xdr:cNvSpPr txBox="1"/>
      </xdr:nvSpPr>
      <xdr:spPr>
        <a:xfrm>
          <a:off x="895428" y="130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9530</xdr:rowOff>
    </xdr:from>
    <xdr:to>
      <xdr:col>24</xdr:col>
      <xdr:colOff>114300</xdr:colOff>
      <xdr:row>78</xdr:row>
      <xdr:rowOff>111130</xdr:rowOff>
    </xdr:to>
    <xdr:sp macro="" textlink="">
      <xdr:nvSpPr>
        <xdr:cNvPr id="192" name="楕円 191"/>
        <xdr:cNvSpPr/>
      </xdr:nvSpPr>
      <xdr:spPr>
        <a:xfrm>
          <a:off x="4584700" y="133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95907</xdr:rowOff>
    </xdr:from>
    <xdr:ext cx="469744" cy="259045"/>
    <xdr:sp macro="" textlink="">
      <xdr:nvSpPr>
        <xdr:cNvPr id="193" name="維持補修費該当値テキスト"/>
        <xdr:cNvSpPr txBox="1"/>
      </xdr:nvSpPr>
      <xdr:spPr>
        <a:xfrm>
          <a:off x="4686300" y="132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24549</xdr:rowOff>
    </xdr:from>
    <xdr:to>
      <xdr:col>20</xdr:col>
      <xdr:colOff>38100</xdr:colOff>
      <xdr:row>78</xdr:row>
      <xdr:rowOff>126149</xdr:rowOff>
    </xdr:to>
    <xdr:sp macro="" textlink="">
      <xdr:nvSpPr>
        <xdr:cNvPr id="194" name="楕円 193"/>
        <xdr:cNvSpPr/>
      </xdr:nvSpPr>
      <xdr:spPr>
        <a:xfrm>
          <a:off x="3746500" y="133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117276</xdr:rowOff>
    </xdr:from>
    <xdr:ext cx="469744" cy="259045"/>
    <xdr:sp macro="" textlink="">
      <xdr:nvSpPr>
        <xdr:cNvPr id="195" name="テキスト ボックス 194"/>
        <xdr:cNvSpPr txBox="1"/>
      </xdr:nvSpPr>
      <xdr:spPr>
        <a:xfrm>
          <a:off x="3562428" y="1349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46427</xdr:rowOff>
    </xdr:from>
    <xdr:to>
      <xdr:col>15</xdr:col>
      <xdr:colOff>101600</xdr:colOff>
      <xdr:row>78</xdr:row>
      <xdr:rowOff>148027</xdr:rowOff>
    </xdr:to>
    <xdr:sp macro="" textlink="">
      <xdr:nvSpPr>
        <xdr:cNvPr id="196" name="楕円 195"/>
        <xdr:cNvSpPr/>
      </xdr:nvSpPr>
      <xdr:spPr>
        <a:xfrm>
          <a:off x="2857500" y="134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139154</xdr:rowOff>
    </xdr:from>
    <xdr:ext cx="469744" cy="259045"/>
    <xdr:sp macro="" textlink="">
      <xdr:nvSpPr>
        <xdr:cNvPr id="197" name="テキスト ボックス 196"/>
        <xdr:cNvSpPr txBox="1"/>
      </xdr:nvSpPr>
      <xdr:spPr>
        <a:xfrm>
          <a:off x="2673428" y="1351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45740</xdr:rowOff>
    </xdr:from>
    <xdr:to>
      <xdr:col>10</xdr:col>
      <xdr:colOff>165100</xdr:colOff>
      <xdr:row>78</xdr:row>
      <xdr:rowOff>147340</xdr:rowOff>
    </xdr:to>
    <xdr:sp macro="" textlink="">
      <xdr:nvSpPr>
        <xdr:cNvPr id="198" name="楕円 197"/>
        <xdr:cNvSpPr/>
      </xdr:nvSpPr>
      <xdr:spPr>
        <a:xfrm>
          <a:off x="1968500" y="134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138467</xdr:rowOff>
    </xdr:from>
    <xdr:ext cx="469744" cy="259045"/>
    <xdr:sp macro="" textlink="">
      <xdr:nvSpPr>
        <xdr:cNvPr id="199" name="テキスト ボックス 198"/>
        <xdr:cNvSpPr txBox="1"/>
      </xdr:nvSpPr>
      <xdr:spPr>
        <a:xfrm>
          <a:off x="1784428" y="1351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36596</xdr:rowOff>
    </xdr:from>
    <xdr:to>
      <xdr:col>6</xdr:col>
      <xdr:colOff>38100</xdr:colOff>
      <xdr:row>78</xdr:row>
      <xdr:rowOff>138196</xdr:rowOff>
    </xdr:to>
    <xdr:sp macro="" textlink="">
      <xdr:nvSpPr>
        <xdr:cNvPr id="200" name="楕円 199"/>
        <xdr:cNvSpPr/>
      </xdr:nvSpPr>
      <xdr:spPr>
        <a:xfrm>
          <a:off x="1079500" y="134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129323</xdr:rowOff>
    </xdr:from>
    <xdr:ext cx="469744" cy="259045"/>
    <xdr:sp macro="" textlink="">
      <xdr:nvSpPr>
        <xdr:cNvPr id="201" name="テキスト ボックス 200"/>
        <xdr:cNvSpPr txBox="1"/>
      </xdr:nvSpPr>
      <xdr:spPr>
        <a:xfrm>
          <a:off x="895428" y="1350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166850</xdr:rowOff>
    </xdr:from>
    <xdr:to>
      <xdr:col>24</xdr:col>
      <xdr:colOff>63500</xdr:colOff>
      <xdr:row>97</xdr:row>
      <xdr:rowOff>16583</xdr:rowOff>
    </xdr:to>
    <xdr:cxnSp macro="">
      <xdr:nvCxnSpPr>
        <xdr:cNvPr id="231" name="直線コネクタ 230"/>
        <xdr:cNvCxnSpPr/>
      </xdr:nvCxnSpPr>
      <xdr:spPr>
        <a:xfrm>
          <a:off x="3797300" y="16626050"/>
          <a:ext cx="8382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43356</xdr:rowOff>
    </xdr:from>
    <xdr:ext cx="599010" cy="259045"/>
    <xdr:sp macro="" textlink="">
      <xdr:nvSpPr>
        <xdr:cNvPr id="232" name="扶助費平均値テキスト"/>
        <xdr:cNvSpPr txBox="1"/>
      </xdr:nvSpPr>
      <xdr:spPr>
        <a:xfrm>
          <a:off x="4686300" y="16331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166850</xdr:rowOff>
    </xdr:from>
    <xdr:to>
      <xdr:col>19</xdr:col>
      <xdr:colOff>177800</xdr:colOff>
      <xdr:row>97</xdr:row>
      <xdr:rowOff>36144</xdr:rowOff>
    </xdr:to>
    <xdr:cxnSp macro="">
      <xdr:nvCxnSpPr>
        <xdr:cNvPr id="234" name="直線コネクタ 233"/>
        <xdr:cNvCxnSpPr/>
      </xdr:nvCxnSpPr>
      <xdr:spPr>
        <a:xfrm flipV="1">
          <a:off x="2908300" y="16626050"/>
          <a:ext cx="889000" cy="4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142668</xdr:rowOff>
    </xdr:from>
    <xdr:ext cx="599010" cy="259045"/>
    <xdr:sp macro="" textlink="">
      <xdr:nvSpPr>
        <xdr:cNvPr id="236" name="テキスト ボックス 235"/>
        <xdr:cNvSpPr txBox="1"/>
      </xdr:nvSpPr>
      <xdr:spPr>
        <a:xfrm>
          <a:off x="3497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36144</xdr:rowOff>
    </xdr:from>
    <xdr:to>
      <xdr:col>15</xdr:col>
      <xdr:colOff>50800</xdr:colOff>
      <xdr:row>97</xdr:row>
      <xdr:rowOff>81742</xdr:rowOff>
    </xdr:to>
    <xdr:cxnSp macro="">
      <xdr:nvCxnSpPr>
        <xdr:cNvPr id="237" name="直線コネクタ 236"/>
        <xdr:cNvCxnSpPr/>
      </xdr:nvCxnSpPr>
      <xdr:spPr>
        <a:xfrm flipV="1">
          <a:off x="2019300" y="16666794"/>
          <a:ext cx="889000" cy="4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34610</xdr:rowOff>
    </xdr:from>
    <xdr:ext cx="599010" cy="259045"/>
    <xdr:sp macro="" textlink="">
      <xdr:nvSpPr>
        <xdr:cNvPr id="239" name="テキスト ボックス 238"/>
        <xdr:cNvSpPr txBox="1"/>
      </xdr:nvSpPr>
      <xdr:spPr>
        <a:xfrm>
          <a:off x="2608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81742</xdr:rowOff>
    </xdr:from>
    <xdr:to>
      <xdr:col>10</xdr:col>
      <xdr:colOff>114300</xdr:colOff>
      <xdr:row>97</xdr:row>
      <xdr:rowOff>117396</xdr:rowOff>
    </xdr:to>
    <xdr:cxnSp macro="">
      <xdr:nvCxnSpPr>
        <xdr:cNvPr id="240" name="直線コネクタ 239"/>
        <xdr:cNvCxnSpPr/>
      </xdr:nvCxnSpPr>
      <xdr:spPr>
        <a:xfrm flipV="1">
          <a:off x="1130300" y="16712392"/>
          <a:ext cx="889000" cy="3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63412</xdr:rowOff>
    </xdr:from>
    <xdr:to>
      <xdr:col>10</xdr:col>
      <xdr:colOff>165100</xdr:colOff>
      <xdr:row>97</xdr:row>
      <xdr:rowOff>165012</xdr:rowOff>
    </xdr:to>
    <xdr:sp macro="" textlink="">
      <xdr:nvSpPr>
        <xdr:cNvPr id="241" name="フローチャート: 判断 240"/>
        <xdr:cNvSpPr/>
      </xdr:nvSpPr>
      <xdr:spPr>
        <a:xfrm>
          <a:off x="1968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156139</xdr:rowOff>
    </xdr:from>
    <xdr:ext cx="534377" cy="259045"/>
    <xdr:sp macro="" textlink="">
      <xdr:nvSpPr>
        <xdr:cNvPr id="242" name="テキスト ボックス 241"/>
        <xdr:cNvSpPr txBox="1"/>
      </xdr:nvSpPr>
      <xdr:spPr>
        <a:xfrm>
          <a:off x="1752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109542</xdr:rowOff>
    </xdr:from>
    <xdr:to>
      <xdr:col>6</xdr:col>
      <xdr:colOff>38100</xdr:colOff>
      <xdr:row>98</xdr:row>
      <xdr:rowOff>39692</xdr:rowOff>
    </xdr:to>
    <xdr:sp macro="" textlink="">
      <xdr:nvSpPr>
        <xdr:cNvPr id="243" name="フローチャート: 判断 242"/>
        <xdr:cNvSpPr/>
      </xdr:nvSpPr>
      <xdr:spPr>
        <a:xfrm>
          <a:off x="1079500" y="1674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30819</xdr:rowOff>
    </xdr:from>
    <xdr:ext cx="534377" cy="259045"/>
    <xdr:sp macro="" textlink="">
      <xdr:nvSpPr>
        <xdr:cNvPr id="244" name="テキスト ボックス 243"/>
        <xdr:cNvSpPr txBox="1"/>
      </xdr:nvSpPr>
      <xdr:spPr>
        <a:xfrm>
          <a:off x="863111" y="168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137233</xdr:rowOff>
    </xdr:from>
    <xdr:to>
      <xdr:col>24</xdr:col>
      <xdr:colOff>114300</xdr:colOff>
      <xdr:row>97</xdr:row>
      <xdr:rowOff>67383</xdr:rowOff>
    </xdr:to>
    <xdr:sp macro="" textlink="">
      <xdr:nvSpPr>
        <xdr:cNvPr id="250" name="楕円 249"/>
        <xdr:cNvSpPr/>
      </xdr:nvSpPr>
      <xdr:spPr>
        <a:xfrm>
          <a:off x="4584700" y="1659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115660</xdr:rowOff>
    </xdr:from>
    <xdr:ext cx="534377" cy="259045"/>
    <xdr:sp macro="" textlink="">
      <xdr:nvSpPr>
        <xdr:cNvPr id="251" name="扶助費該当値テキスト"/>
        <xdr:cNvSpPr txBox="1"/>
      </xdr:nvSpPr>
      <xdr:spPr>
        <a:xfrm>
          <a:off x="4686300" y="165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116050</xdr:rowOff>
    </xdr:from>
    <xdr:to>
      <xdr:col>20</xdr:col>
      <xdr:colOff>38100</xdr:colOff>
      <xdr:row>97</xdr:row>
      <xdr:rowOff>46200</xdr:rowOff>
    </xdr:to>
    <xdr:sp macro="" textlink="">
      <xdr:nvSpPr>
        <xdr:cNvPr id="252" name="楕円 251"/>
        <xdr:cNvSpPr/>
      </xdr:nvSpPr>
      <xdr:spPr>
        <a:xfrm>
          <a:off x="3746500" y="165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37327</xdr:rowOff>
    </xdr:from>
    <xdr:ext cx="599010" cy="259045"/>
    <xdr:sp macro="" textlink="">
      <xdr:nvSpPr>
        <xdr:cNvPr id="253" name="テキスト ボックス 252"/>
        <xdr:cNvSpPr txBox="1"/>
      </xdr:nvSpPr>
      <xdr:spPr>
        <a:xfrm>
          <a:off x="3497795" y="1666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156794</xdr:rowOff>
    </xdr:from>
    <xdr:to>
      <xdr:col>15</xdr:col>
      <xdr:colOff>101600</xdr:colOff>
      <xdr:row>97</xdr:row>
      <xdr:rowOff>86944</xdr:rowOff>
    </xdr:to>
    <xdr:sp macro="" textlink="">
      <xdr:nvSpPr>
        <xdr:cNvPr id="254" name="楕円 253"/>
        <xdr:cNvSpPr/>
      </xdr:nvSpPr>
      <xdr:spPr>
        <a:xfrm>
          <a:off x="2857500" y="1661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78071</xdr:rowOff>
    </xdr:from>
    <xdr:ext cx="534377" cy="259045"/>
    <xdr:sp macro="" textlink="">
      <xdr:nvSpPr>
        <xdr:cNvPr id="255" name="テキスト ボックス 254"/>
        <xdr:cNvSpPr txBox="1"/>
      </xdr:nvSpPr>
      <xdr:spPr>
        <a:xfrm>
          <a:off x="2641111" y="1670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30942</xdr:rowOff>
    </xdr:from>
    <xdr:to>
      <xdr:col>10</xdr:col>
      <xdr:colOff>165100</xdr:colOff>
      <xdr:row>97</xdr:row>
      <xdr:rowOff>132542</xdr:rowOff>
    </xdr:to>
    <xdr:sp macro="" textlink="">
      <xdr:nvSpPr>
        <xdr:cNvPr id="256" name="楕円 255"/>
        <xdr:cNvSpPr/>
      </xdr:nvSpPr>
      <xdr:spPr>
        <a:xfrm>
          <a:off x="1968500" y="16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149069</xdr:rowOff>
    </xdr:from>
    <xdr:ext cx="534377" cy="259045"/>
    <xdr:sp macro="" textlink="">
      <xdr:nvSpPr>
        <xdr:cNvPr id="257" name="テキスト ボックス 256"/>
        <xdr:cNvSpPr txBox="1"/>
      </xdr:nvSpPr>
      <xdr:spPr>
        <a:xfrm>
          <a:off x="1752111" y="1643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66596</xdr:rowOff>
    </xdr:from>
    <xdr:to>
      <xdr:col>6</xdr:col>
      <xdr:colOff>38100</xdr:colOff>
      <xdr:row>97</xdr:row>
      <xdr:rowOff>168196</xdr:rowOff>
    </xdr:to>
    <xdr:sp macro="" textlink="">
      <xdr:nvSpPr>
        <xdr:cNvPr id="258" name="楕円 257"/>
        <xdr:cNvSpPr/>
      </xdr:nvSpPr>
      <xdr:spPr>
        <a:xfrm>
          <a:off x="1079500" y="1669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13273</xdr:rowOff>
    </xdr:from>
    <xdr:ext cx="534377" cy="259045"/>
    <xdr:sp macro="" textlink="">
      <xdr:nvSpPr>
        <xdr:cNvPr id="259" name="テキスト ボックス 258"/>
        <xdr:cNvSpPr txBox="1"/>
      </xdr:nvSpPr>
      <xdr:spPr>
        <a:xfrm>
          <a:off x="863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123165</xdr:rowOff>
    </xdr:from>
    <xdr:to>
      <xdr:col>55</xdr:col>
      <xdr:colOff>0</xdr:colOff>
      <xdr:row>38</xdr:row>
      <xdr:rowOff>136162</xdr:rowOff>
    </xdr:to>
    <xdr:cxnSp macro="">
      <xdr:nvCxnSpPr>
        <xdr:cNvPr id="291" name="直線コネクタ 290"/>
        <xdr:cNvCxnSpPr/>
      </xdr:nvCxnSpPr>
      <xdr:spPr>
        <a:xfrm flipV="1">
          <a:off x="9639300" y="6638265"/>
          <a:ext cx="8382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122391</xdr:rowOff>
    </xdr:from>
    <xdr:ext cx="534377" cy="259045"/>
    <xdr:sp macro="" textlink="">
      <xdr:nvSpPr>
        <xdr:cNvPr id="292" name="補助費等平均値テキスト"/>
        <xdr:cNvSpPr txBox="1"/>
      </xdr:nvSpPr>
      <xdr:spPr>
        <a:xfrm>
          <a:off x="10528300" y="629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44635</xdr:rowOff>
    </xdr:from>
    <xdr:to>
      <xdr:col>50</xdr:col>
      <xdr:colOff>114300</xdr:colOff>
      <xdr:row>38</xdr:row>
      <xdr:rowOff>136162</xdr:rowOff>
    </xdr:to>
    <xdr:cxnSp macro="">
      <xdr:nvCxnSpPr>
        <xdr:cNvPr id="294" name="直線コネクタ 293"/>
        <xdr:cNvCxnSpPr/>
      </xdr:nvCxnSpPr>
      <xdr:spPr>
        <a:xfrm>
          <a:off x="8750300" y="6559735"/>
          <a:ext cx="889000" cy="9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60919</xdr:rowOff>
    </xdr:from>
    <xdr:ext cx="534377" cy="259045"/>
    <xdr:sp macro="" textlink="">
      <xdr:nvSpPr>
        <xdr:cNvPr id="296" name="テキスト ボックス 295"/>
        <xdr:cNvSpPr txBox="1"/>
      </xdr:nvSpPr>
      <xdr:spPr>
        <a:xfrm>
          <a:off x="9372111" y="62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44635</xdr:rowOff>
    </xdr:from>
    <xdr:to>
      <xdr:col>45</xdr:col>
      <xdr:colOff>177800</xdr:colOff>
      <xdr:row>39</xdr:row>
      <xdr:rowOff>46127</xdr:rowOff>
    </xdr:to>
    <xdr:cxnSp macro="">
      <xdr:nvCxnSpPr>
        <xdr:cNvPr id="297" name="直線コネクタ 296"/>
        <xdr:cNvCxnSpPr/>
      </xdr:nvCxnSpPr>
      <xdr:spPr>
        <a:xfrm flipV="1">
          <a:off x="7861300" y="6559735"/>
          <a:ext cx="889000" cy="17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82009</xdr:rowOff>
    </xdr:from>
    <xdr:to>
      <xdr:col>46</xdr:col>
      <xdr:colOff>38100</xdr:colOff>
      <xdr:row>38</xdr:row>
      <xdr:rowOff>12159</xdr:rowOff>
    </xdr:to>
    <xdr:sp macro="" textlink="">
      <xdr:nvSpPr>
        <xdr:cNvPr id="298" name="フローチャート: 判断 297"/>
        <xdr:cNvSpPr/>
      </xdr:nvSpPr>
      <xdr:spPr>
        <a:xfrm>
          <a:off x="8699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28686</xdr:rowOff>
    </xdr:from>
    <xdr:ext cx="534377" cy="259045"/>
    <xdr:sp macro="" textlink="">
      <xdr:nvSpPr>
        <xdr:cNvPr id="299" name="テキスト ボックス 298"/>
        <xdr:cNvSpPr txBox="1"/>
      </xdr:nvSpPr>
      <xdr:spPr>
        <a:xfrm>
          <a:off x="8483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26739</xdr:rowOff>
    </xdr:from>
    <xdr:to>
      <xdr:col>41</xdr:col>
      <xdr:colOff>50800</xdr:colOff>
      <xdr:row>39</xdr:row>
      <xdr:rowOff>46127</xdr:rowOff>
    </xdr:to>
    <xdr:cxnSp macro="">
      <xdr:nvCxnSpPr>
        <xdr:cNvPr id="300" name="直線コネクタ 299"/>
        <xdr:cNvCxnSpPr/>
      </xdr:nvCxnSpPr>
      <xdr:spPr>
        <a:xfrm>
          <a:off x="6972300" y="6713289"/>
          <a:ext cx="889000" cy="1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66747</xdr:rowOff>
    </xdr:from>
    <xdr:to>
      <xdr:col>41</xdr:col>
      <xdr:colOff>101600</xdr:colOff>
      <xdr:row>37</xdr:row>
      <xdr:rowOff>168348</xdr:rowOff>
    </xdr:to>
    <xdr:sp macro="" textlink="">
      <xdr:nvSpPr>
        <xdr:cNvPr id="301" name="フローチャート: 判断 300"/>
        <xdr:cNvSpPr/>
      </xdr:nvSpPr>
      <xdr:spPr>
        <a:xfrm>
          <a:off x="7810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13424</xdr:rowOff>
    </xdr:from>
    <xdr:ext cx="534377" cy="259045"/>
    <xdr:sp macro="" textlink="">
      <xdr:nvSpPr>
        <xdr:cNvPr id="302" name="テキスト ボックス 301"/>
        <xdr:cNvSpPr txBox="1"/>
      </xdr:nvSpPr>
      <xdr:spPr>
        <a:xfrm>
          <a:off x="7594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93984</xdr:rowOff>
    </xdr:from>
    <xdr:to>
      <xdr:col>36</xdr:col>
      <xdr:colOff>165100</xdr:colOff>
      <xdr:row>38</xdr:row>
      <xdr:rowOff>24133</xdr:rowOff>
    </xdr:to>
    <xdr:sp macro="" textlink="">
      <xdr:nvSpPr>
        <xdr:cNvPr id="303" name="フローチャート: 判断 302"/>
        <xdr:cNvSpPr/>
      </xdr:nvSpPr>
      <xdr:spPr>
        <a:xfrm>
          <a:off x="6921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40661</xdr:rowOff>
    </xdr:from>
    <xdr:ext cx="534377" cy="259045"/>
    <xdr:sp macro="" textlink="">
      <xdr:nvSpPr>
        <xdr:cNvPr id="304" name="テキスト ボックス 303"/>
        <xdr:cNvSpPr txBox="1"/>
      </xdr:nvSpPr>
      <xdr:spPr>
        <a:xfrm>
          <a:off x="6705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72365</xdr:rowOff>
    </xdr:from>
    <xdr:to>
      <xdr:col>55</xdr:col>
      <xdr:colOff>50800</xdr:colOff>
      <xdr:row>39</xdr:row>
      <xdr:rowOff>2515</xdr:rowOff>
    </xdr:to>
    <xdr:sp macro="" textlink="">
      <xdr:nvSpPr>
        <xdr:cNvPr id="310" name="楕円 309"/>
        <xdr:cNvSpPr/>
      </xdr:nvSpPr>
      <xdr:spPr>
        <a:xfrm>
          <a:off x="10426700" y="65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158742</xdr:rowOff>
    </xdr:from>
    <xdr:ext cx="534377" cy="259045"/>
    <xdr:sp macro="" textlink="">
      <xdr:nvSpPr>
        <xdr:cNvPr id="311" name="補助費等該当値テキスト"/>
        <xdr:cNvSpPr txBox="1"/>
      </xdr:nvSpPr>
      <xdr:spPr>
        <a:xfrm>
          <a:off x="10528300" y="650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85362</xdr:rowOff>
    </xdr:from>
    <xdr:to>
      <xdr:col>50</xdr:col>
      <xdr:colOff>165100</xdr:colOff>
      <xdr:row>39</xdr:row>
      <xdr:rowOff>15512</xdr:rowOff>
    </xdr:to>
    <xdr:sp macro="" textlink="">
      <xdr:nvSpPr>
        <xdr:cNvPr id="312" name="楕円 311"/>
        <xdr:cNvSpPr/>
      </xdr:nvSpPr>
      <xdr:spPr>
        <a:xfrm>
          <a:off x="9588500" y="660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6639</xdr:rowOff>
    </xdr:from>
    <xdr:ext cx="534377" cy="259045"/>
    <xdr:sp macro="" textlink="">
      <xdr:nvSpPr>
        <xdr:cNvPr id="313" name="テキスト ボックス 312"/>
        <xdr:cNvSpPr txBox="1"/>
      </xdr:nvSpPr>
      <xdr:spPr>
        <a:xfrm>
          <a:off x="9372111" y="669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165285</xdr:rowOff>
    </xdr:from>
    <xdr:to>
      <xdr:col>46</xdr:col>
      <xdr:colOff>38100</xdr:colOff>
      <xdr:row>38</xdr:row>
      <xdr:rowOff>95435</xdr:rowOff>
    </xdr:to>
    <xdr:sp macro="" textlink="">
      <xdr:nvSpPr>
        <xdr:cNvPr id="314" name="楕円 313"/>
        <xdr:cNvSpPr/>
      </xdr:nvSpPr>
      <xdr:spPr>
        <a:xfrm>
          <a:off x="8699500" y="650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86562</xdr:rowOff>
    </xdr:from>
    <xdr:ext cx="534377" cy="259045"/>
    <xdr:sp macro="" textlink="">
      <xdr:nvSpPr>
        <xdr:cNvPr id="315" name="テキスト ボックス 314"/>
        <xdr:cNvSpPr txBox="1"/>
      </xdr:nvSpPr>
      <xdr:spPr>
        <a:xfrm>
          <a:off x="8483111" y="660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166777</xdr:rowOff>
    </xdr:from>
    <xdr:to>
      <xdr:col>41</xdr:col>
      <xdr:colOff>101600</xdr:colOff>
      <xdr:row>39</xdr:row>
      <xdr:rowOff>96927</xdr:rowOff>
    </xdr:to>
    <xdr:sp macro="" textlink="">
      <xdr:nvSpPr>
        <xdr:cNvPr id="316" name="楕円 315"/>
        <xdr:cNvSpPr/>
      </xdr:nvSpPr>
      <xdr:spPr>
        <a:xfrm>
          <a:off x="7810500" y="66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88054</xdr:rowOff>
    </xdr:from>
    <xdr:ext cx="534377" cy="259045"/>
    <xdr:sp macro="" textlink="">
      <xdr:nvSpPr>
        <xdr:cNvPr id="317" name="テキスト ボックス 316"/>
        <xdr:cNvSpPr txBox="1"/>
      </xdr:nvSpPr>
      <xdr:spPr>
        <a:xfrm>
          <a:off x="7594111" y="677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147389</xdr:rowOff>
    </xdr:from>
    <xdr:to>
      <xdr:col>36</xdr:col>
      <xdr:colOff>165100</xdr:colOff>
      <xdr:row>39</xdr:row>
      <xdr:rowOff>77539</xdr:rowOff>
    </xdr:to>
    <xdr:sp macro="" textlink="">
      <xdr:nvSpPr>
        <xdr:cNvPr id="318" name="楕円 317"/>
        <xdr:cNvSpPr/>
      </xdr:nvSpPr>
      <xdr:spPr>
        <a:xfrm>
          <a:off x="6921500" y="666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68666</xdr:rowOff>
    </xdr:from>
    <xdr:ext cx="534377" cy="259045"/>
    <xdr:sp macro="" textlink="">
      <xdr:nvSpPr>
        <xdr:cNvPr id="319" name="テキスト ボックス 318"/>
        <xdr:cNvSpPr txBox="1"/>
      </xdr:nvSpPr>
      <xdr:spPr>
        <a:xfrm>
          <a:off x="6705111" y="675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168751</xdr:rowOff>
    </xdr:from>
    <xdr:to>
      <xdr:col>55</xdr:col>
      <xdr:colOff>0</xdr:colOff>
      <xdr:row>58</xdr:row>
      <xdr:rowOff>36121</xdr:rowOff>
    </xdr:to>
    <xdr:cxnSp macro="">
      <xdr:nvCxnSpPr>
        <xdr:cNvPr id="348" name="直線コネクタ 347"/>
        <xdr:cNvCxnSpPr/>
      </xdr:nvCxnSpPr>
      <xdr:spPr>
        <a:xfrm flipV="1">
          <a:off x="9639300" y="9941401"/>
          <a:ext cx="838200" cy="3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82607</xdr:rowOff>
    </xdr:from>
    <xdr:ext cx="534377" cy="259045"/>
    <xdr:sp macro="" textlink="">
      <xdr:nvSpPr>
        <xdr:cNvPr id="349" name="普通建設事業費平均値テキスト"/>
        <xdr:cNvSpPr txBox="1"/>
      </xdr:nvSpPr>
      <xdr:spPr>
        <a:xfrm>
          <a:off x="10528300" y="9683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36121</xdr:rowOff>
    </xdr:from>
    <xdr:to>
      <xdr:col>50</xdr:col>
      <xdr:colOff>114300</xdr:colOff>
      <xdr:row>58</xdr:row>
      <xdr:rowOff>41326</xdr:rowOff>
    </xdr:to>
    <xdr:cxnSp macro="">
      <xdr:nvCxnSpPr>
        <xdr:cNvPr id="351" name="直線コネクタ 350"/>
        <xdr:cNvCxnSpPr/>
      </xdr:nvCxnSpPr>
      <xdr:spPr>
        <a:xfrm flipV="1">
          <a:off x="8750300" y="9980221"/>
          <a:ext cx="88900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28132</xdr:rowOff>
    </xdr:from>
    <xdr:ext cx="534377" cy="259045"/>
    <xdr:sp macro="" textlink="">
      <xdr:nvSpPr>
        <xdr:cNvPr id="353" name="テキスト ボックス 352"/>
        <xdr:cNvSpPr txBox="1"/>
      </xdr:nvSpPr>
      <xdr:spPr>
        <a:xfrm>
          <a:off x="9372111" y="96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146687</xdr:rowOff>
    </xdr:from>
    <xdr:to>
      <xdr:col>45</xdr:col>
      <xdr:colOff>177800</xdr:colOff>
      <xdr:row>58</xdr:row>
      <xdr:rowOff>41326</xdr:rowOff>
    </xdr:to>
    <xdr:cxnSp macro="">
      <xdr:nvCxnSpPr>
        <xdr:cNvPr id="354" name="直線コネクタ 353"/>
        <xdr:cNvCxnSpPr/>
      </xdr:nvCxnSpPr>
      <xdr:spPr>
        <a:xfrm>
          <a:off x="7861300" y="9747887"/>
          <a:ext cx="889000" cy="23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5" name="フローチャート: 判断 354"/>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40427</xdr:rowOff>
    </xdr:from>
    <xdr:ext cx="534377" cy="259045"/>
    <xdr:sp macro="" textlink="">
      <xdr:nvSpPr>
        <xdr:cNvPr id="356" name="テキスト ボックス 355"/>
        <xdr:cNvSpPr txBox="1"/>
      </xdr:nvSpPr>
      <xdr:spPr>
        <a:xfrm>
          <a:off x="8483111" y="96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146687</xdr:rowOff>
    </xdr:from>
    <xdr:to>
      <xdr:col>41</xdr:col>
      <xdr:colOff>50800</xdr:colOff>
      <xdr:row>57</xdr:row>
      <xdr:rowOff>89244</xdr:rowOff>
    </xdr:to>
    <xdr:cxnSp macro="">
      <xdr:nvCxnSpPr>
        <xdr:cNvPr id="357" name="直線コネクタ 356"/>
        <xdr:cNvCxnSpPr/>
      </xdr:nvCxnSpPr>
      <xdr:spPr>
        <a:xfrm flipV="1">
          <a:off x="6972300" y="9747887"/>
          <a:ext cx="889000" cy="11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101801</xdr:rowOff>
    </xdr:from>
    <xdr:to>
      <xdr:col>41</xdr:col>
      <xdr:colOff>101600</xdr:colOff>
      <xdr:row>57</xdr:row>
      <xdr:rowOff>31951</xdr:rowOff>
    </xdr:to>
    <xdr:sp macro="" textlink="">
      <xdr:nvSpPr>
        <xdr:cNvPr id="358" name="フローチャート: 判断 357"/>
        <xdr:cNvSpPr/>
      </xdr:nvSpPr>
      <xdr:spPr>
        <a:xfrm>
          <a:off x="7810500" y="9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23078</xdr:rowOff>
    </xdr:from>
    <xdr:ext cx="599010" cy="259045"/>
    <xdr:sp macro="" textlink="">
      <xdr:nvSpPr>
        <xdr:cNvPr id="359" name="テキスト ボックス 358"/>
        <xdr:cNvSpPr txBox="1"/>
      </xdr:nvSpPr>
      <xdr:spPr>
        <a:xfrm>
          <a:off x="7561795" y="979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161438</xdr:rowOff>
    </xdr:from>
    <xdr:to>
      <xdr:col>36</xdr:col>
      <xdr:colOff>165100</xdr:colOff>
      <xdr:row>57</xdr:row>
      <xdr:rowOff>91588</xdr:rowOff>
    </xdr:to>
    <xdr:sp macro="" textlink="">
      <xdr:nvSpPr>
        <xdr:cNvPr id="360" name="フローチャート: 判断 359"/>
        <xdr:cNvSpPr/>
      </xdr:nvSpPr>
      <xdr:spPr>
        <a:xfrm>
          <a:off x="6921500" y="976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108115</xdr:rowOff>
    </xdr:from>
    <xdr:ext cx="534377" cy="259045"/>
    <xdr:sp macro="" textlink="">
      <xdr:nvSpPr>
        <xdr:cNvPr id="361" name="テキスト ボックス 360"/>
        <xdr:cNvSpPr txBox="1"/>
      </xdr:nvSpPr>
      <xdr:spPr>
        <a:xfrm>
          <a:off x="6705111" y="953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117951</xdr:rowOff>
    </xdr:from>
    <xdr:to>
      <xdr:col>55</xdr:col>
      <xdr:colOff>50800</xdr:colOff>
      <xdr:row>58</xdr:row>
      <xdr:rowOff>48101</xdr:rowOff>
    </xdr:to>
    <xdr:sp macro="" textlink="">
      <xdr:nvSpPr>
        <xdr:cNvPr id="367" name="楕円 366"/>
        <xdr:cNvSpPr/>
      </xdr:nvSpPr>
      <xdr:spPr>
        <a:xfrm>
          <a:off x="10426700" y="98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96378</xdr:rowOff>
    </xdr:from>
    <xdr:ext cx="534377" cy="259045"/>
    <xdr:sp macro="" textlink="">
      <xdr:nvSpPr>
        <xdr:cNvPr id="368" name="普通建設事業費該当値テキスト"/>
        <xdr:cNvSpPr txBox="1"/>
      </xdr:nvSpPr>
      <xdr:spPr>
        <a:xfrm>
          <a:off x="10528300" y="986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156771</xdr:rowOff>
    </xdr:from>
    <xdr:to>
      <xdr:col>50</xdr:col>
      <xdr:colOff>165100</xdr:colOff>
      <xdr:row>58</xdr:row>
      <xdr:rowOff>86921</xdr:rowOff>
    </xdr:to>
    <xdr:sp macro="" textlink="">
      <xdr:nvSpPr>
        <xdr:cNvPr id="369" name="楕円 368"/>
        <xdr:cNvSpPr/>
      </xdr:nvSpPr>
      <xdr:spPr>
        <a:xfrm>
          <a:off x="9588500" y="992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78048</xdr:rowOff>
    </xdr:from>
    <xdr:ext cx="534377" cy="259045"/>
    <xdr:sp macro="" textlink="">
      <xdr:nvSpPr>
        <xdr:cNvPr id="370" name="テキスト ボックス 369"/>
        <xdr:cNvSpPr txBox="1"/>
      </xdr:nvSpPr>
      <xdr:spPr>
        <a:xfrm>
          <a:off x="9372111" y="1002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161976</xdr:rowOff>
    </xdr:from>
    <xdr:to>
      <xdr:col>46</xdr:col>
      <xdr:colOff>38100</xdr:colOff>
      <xdr:row>58</xdr:row>
      <xdr:rowOff>92126</xdr:rowOff>
    </xdr:to>
    <xdr:sp macro="" textlink="">
      <xdr:nvSpPr>
        <xdr:cNvPr id="371" name="楕円 370"/>
        <xdr:cNvSpPr/>
      </xdr:nvSpPr>
      <xdr:spPr>
        <a:xfrm>
          <a:off x="8699500" y="993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83253</xdr:rowOff>
    </xdr:from>
    <xdr:ext cx="534377" cy="259045"/>
    <xdr:sp macro="" textlink="">
      <xdr:nvSpPr>
        <xdr:cNvPr id="372" name="テキスト ボックス 371"/>
        <xdr:cNvSpPr txBox="1"/>
      </xdr:nvSpPr>
      <xdr:spPr>
        <a:xfrm>
          <a:off x="8483111" y="1002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95887</xdr:rowOff>
    </xdr:from>
    <xdr:to>
      <xdr:col>41</xdr:col>
      <xdr:colOff>101600</xdr:colOff>
      <xdr:row>57</xdr:row>
      <xdr:rowOff>26037</xdr:rowOff>
    </xdr:to>
    <xdr:sp macro="" textlink="">
      <xdr:nvSpPr>
        <xdr:cNvPr id="373" name="楕円 372"/>
        <xdr:cNvSpPr/>
      </xdr:nvSpPr>
      <xdr:spPr>
        <a:xfrm>
          <a:off x="7810500" y="969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42564</xdr:rowOff>
    </xdr:from>
    <xdr:ext cx="599010" cy="259045"/>
    <xdr:sp macro="" textlink="">
      <xdr:nvSpPr>
        <xdr:cNvPr id="374" name="テキスト ボックス 373"/>
        <xdr:cNvSpPr txBox="1"/>
      </xdr:nvSpPr>
      <xdr:spPr>
        <a:xfrm>
          <a:off x="7561795" y="947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38444</xdr:rowOff>
    </xdr:from>
    <xdr:to>
      <xdr:col>36</xdr:col>
      <xdr:colOff>165100</xdr:colOff>
      <xdr:row>57</xdr:row>
      <xdr:rowOff>140044</xdr:rowOff>
    </xdr:to>
    <xdr:sp macro="" textlink="">
      <xdr:nvSpPr>
        <xdr:cNvPr id="375" name="楕円 374"/>
        <xdr:cNvSpPr/>
      </xdr:nvSpPr>
      <xdr:spPr>
        <a:xfrm>
          <a:off x="6921500" y="98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131171</xdr:rowOff>
    </xdr:from>
    <xdr:ext cx="534377" cy="259045"/>
    <xdr:sp macro="" textlink="">
      <xdr:nvSpPr>
        <xdr:cNvPr id="376" name="テキスト ボックス 375"/>
        <xdr:cNvSpPr txBox="1"/>
      </xdr:nvSpPr>
      <xdr:spPr>
        <a:xfrm>
          <a:off x="6705111" y="99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152471</xdr:rowOff>
    </xdr:from>
    <xdr:to>
      <xdr:col>55</xdr:col>
      <xdr:colOff>0</xdr:colOff>
      <xdr:row>78</xdr:row>
      <xdr:rowOff>120514</xdr:rowOff>
    </xdr:to>
    <xdr:cxnSp macro="">
      <xdr:nvCxnSpPr>
        <xdr:cNvPr id="405" name="直線コネクタ 404"/>
        <xdr:cNvCxnSpPr/>
      </xdr:nvCxnSpPr>
      <xdr:spPr>
        <a:xfrm flipV="1">
          <a:off x="9639300" y="13354121"/>
          <a:ext cx="838200" cy="13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15481</xdr:rowOff>
    </xdr:from>
    <xdr:ext cx="534377" cy="259045"/>
    <xdr:sp macro="" textlink="">
      <xdr:nvSpPr>
        <xdr:cNvPr id="406" name="普通建設事業費 （ うち新規整備　）平均値テキスト"/>
        <xdr:cNvSpPr txBox="1"/>
      </xdr:nvSpPr>
      <xdr:spPr>
        <a:xfrm>
          <a:off x="10528300" y="13388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120514</xdr:rowOff>
    </xdr:from>
    <xdr:to>
      <xdr:col>50</xdr:col>
      <xdr:colOff>114300</xdr:colOff>
      <xdr:row>78</xdr:row>
      <xdr:rowOff>158964</xdr:rowOff>
    </xdr:to>
    <xdr:cxnSp macro="">
      <xdr:nvCxnSpPr>
        <xdr:cNvPr id="408" name="直線コネクタ 407"/>
        <xdr:cNvCxnSpPr/>
      </xdr:nvCxnSpPr>
      <xdr:spPr>
        <a:xfrm flipV="1">
          <a:off x="8750300" y="13493614"/>
          <a:ext cx="8890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6369</xdr:rowOff>
    </xdr:from>
    <xdr:ext cx="534377" cy="259045"/>
    <xdr:sp macro="" textlink="">
      <xdr:nvSpPr>
        <xdr:cNvPr id="410" name="テキスト ボックス 409"/>
        <xdr:cNvSpPr txBox="1"/>
      </xdr:nvSpPr>
      <xdr:spPr>
        <a:xfrm>
          <a:off x="9372111" y="132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163643</xdr:rowOff>
    </xdr:from>
    <xdr:to>
      <xdr:col>45</xdr:col>
      <xdr:colOff>177800</xdr:colOff>
      <xdr:row>78</xdr:row>
      <xdr:rowOff>158964</xdr:rowOff>
    </xdr:to>
    <xdr:cxnSp macro="">
      <xdr:nvCxnSpPr>
        <xdr:cNvPr id="411" name="直線コネクタ 410"/>
        <xdr:cNvCxnSpPr/>
      </xdr:nvCxnSpPr>
      <xdr:spPr>
        <a:xfrm>
          <a:off x="7861300" y="13193843"/>
          <a:ext cx="889000" cy="33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12" name="フローチャート: 判断 411"/>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66819</xdr:rowOff>
    </xdr:from>
    <xdr:ext cx="534377" cy="259045"/>
    <xdr:sp macro="" textlink="">
      <xdr:nvSpPr>
        <xdr:cNvPr id="413" name="テキスト ボックス 412"/>
        <xdr:cNvSpPr txBox="1"/>
      </xdr:nvSpPr>
      <xdr:spPr>
        <a:xfrm>
          <a:off x="8483111" y="130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110617</xdr:rowOff>
    </xdr:from>
    <xdr:to>
      <xdr:col>41</xdr:col>
      <xdr:colOff>101600</xdr:colOff>
      <xdr:row>77</xdr:row>
      <xdr:rowOff>40767</xdr:rowOff>
    </xdr:to>
    <xdr:sp macro="" textlink="">
      <xdr:nvSpPr>
        <xdr:cNvPr id="414" name="フローチャート: 判断 413"/>
        <xdr:cNvSpPr/>
      </xdr:nvSpPr>
      <xdr:spPr>
        <a:xfrm>
          <a:off x="7810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57294</xdr:rowOff>
    </xdr:from>
    <xdr:ext cx="534377" cy="259045"/>
    <xdr:sp macro="" textlink="">
      <xdr:nvSpPr>
        <xdr:cNvPr id="415" name="テキスト ボックス 414"/>
        <xdr:cNvSpPr txBox="1"/>
      </xdr:nvSpPr>
      <xdr:spPr>
        <a:xfrm>
          <a:off x="7594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101671</xdr:rowOff>
    </xdr:from>
    <xdr:to>
      <xdr:col>55</xdr:col>
      <xdr:colOff>50800</xdr:colOff>
      <xdr:row>78</xdr:row>
      <xdr:rowOff>31821</xdr:rowOff>
    </xdr:to>
    <xdr:sp macro="" textlink="">
      <xdr:nvSpPr>
        <xdr:cNvPr id="421" name="楕円 420"/>
        <xdr:cNvSpPr/>
      </xdr:nvSpPr>
      <xdr:spPr>
        <a:xfrm>
          <a:off x="10426700" y="1330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124548</xdr:rowOff>
    </xdr:from>
    <xdr:ext cx="534377" cy="259045"/>
    <xdr:sp macro="" textlink="">
      <xdr:nvSpPr>
        <xdr:cNvPr id="422" name="普通建設事業費 （ うち新規整備　）該当値テキスト"/>
        <xdr:cNvSpPr txBox="1"/>
      </xdr:nvSpPr>
      <xdr:spPr>
        <a:xfrm>
          <a:off x="10528300" y="1315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69714</xdr:rowOff>
    </xdr:from>
    <xdr:to>
      <xdr:col>50</xdr:col>
      <xdr:colOff>165100</xdr:colOff>
      <xdr:row>78</xdr:row>
      <xdr:rowOff>171314</xdr:rowOff>
    </xdr:to>
    <xdr:sp macro="" textlink="">
      <xdr:nvSpPr>
        <xdr:cNvPr id="423" name="楕円 422"/>
        <xdr:cNvSpPr/>
      </xdr:nvSpPr>
      <xdr:spPr>
        <a:xfrm>
          <a:off x="9588500" y="13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162441</xdr:rowOff>
    </xdr:from>
    <xdr:ext cx="534377" cy="259045"/>
    <xdr:sp macro="" textlink="">
      <xdr:nvSpPr>
        <xdr:cNvPr id="424" name="テキスト ボックス 423"/>
        <xdr:cNvSpPr txBox="1"/>
      </xdr:nvSpPr>
      <xdr:spPr>
        <a:xfrm>
          <a:off x="9372111" y="135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108164</xdr:rowOff>
    </xdr:from>
    <xdr:to>
      <xdr:col>46</xdr:col>
      <xdr:colOff>38100</xdr:colOff>
      <xdr:row>79</xdr:row>
      <xdr:rowOff>38314</xdr:rowOff>
    </xdr:to>
    <xdr:sp macro="" textlink="">
      <xdr:nvSpPr>
        <xdr:cNvPr id="425" name="楕円 424"/>
        <xdr:cNvSpPr/>
      </xdr:nvSpPr>
      <xdr:spPr>
        <a:xfrm>
          <a:off x="8699500" y="1348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29441</xdr:rowOff>
    </xdr:from>
    <xdr:ext cx="469744" cy="259045"/>
    <xdr:sp macro="" textlink="">
      <xdr:nvSpPr>
        <xdr:cNvPr id="426" name="テキスト ボックス 425"/>
        <xdr:cNvSpPr txBox="1"/>
      </xdr:nvSpPr>
      <xdr:spPr>
        <a:xfrm>
          <a:off x="8515428" y="1357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112843</xdr:rowOff>
    </xdr:from>
    <xdr:to>
      <xdr:col>41</xdr:col>
      <xdr:colOff>101600</xdr:colOff>
      <xdr:row>77</xdr:row>
      <xdr:rowOff>42993</xdr:rowOff>
    </xdr:to>
    <xdr:sp macro="" textlink="">
      <xdr:nvSpPr>
        <xdr:cNvPr id="427" name="楕円 426"/>
        <xdr:cNvSpPr/>
      </xdr:nvSpPr>
      <xdr:spPr>
        <a:xfrm>
          <a:off x="7810500" y="1314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34120</xdr:rowOff>
    </xdr:from>
    <xdr:ext cx="534377" cy="259045"/>
    <xdr:sp macro="" textlink="">
      <xdr:nvSpPr>
        <xdr:cNvPr id="428" name="テキスト ボックス 427"/>
        <xdr:cNvSpPr txBox="1"/>
      </xdr:nvSpPr>
      <xdr:spPr>
        <a:xfrm>
          <a:off x="7594111" y="1323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52" name="直線コネクタ 451"/>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53" name="普通建設事業費 （ うち更新整備　）最小値テキスト"/>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54" name="直線コネクタ 453"/>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55" name="普通建設事業費 （ うち更新整備　）最大値テキスト"/>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56" name="直線コネクタ 455"/>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3797</xdr:rowOff>
    </xdr:from>
    <xdr:to>
      <xdr:col>55</xdr:col>
      <xdr:colOff>0</xdr:colOff>
      <xdr:row>98</xdr:row>
      <xdr:rowOff>83792</xdr:rowOff>
    </xdr:to>
    <xdr:cxnSp macro="">
      <xdr:nvCxnSpPr>
        <xdr:cNvPr id="457" name="直線コネクタ 456"/>
        <xdr:cNvCxnSpPr/>
      </xdr:nvCxnSpPr>
      <xdr:spPr>
        <a:xfrm>
          <a:off x="9639300" y="16805897"/>
          <a:ext cx="838200" cy="7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11437</xdr:rowOff>
    </xdr:from>
    <xdr:ext cx="534377" cy="259045"/>
    <xdr:sp macro="" textlink="">
      <xdr:nvSpPr>
        <xdr:cNvPr id="458" name="普通建設事業費 （ うち更新整備　）平均値テキスト"/>
        <xdr:cNvSpPr txBox="1"/>
      </xdr:nvSpPr>
      <xdr:spPr>
        <a:xfrm>
          <a:off x="10528300" y="1647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9" name="フローチャート: 判断 458"/>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3797</xdr:rowOff>
    </xdr:from>
    <xdr:to>
      <xdr:col>50</xdr:col>
      <xdr:colOff>114300</xdr:colOff>
      <xdr:row>98</xdr:row>
      <xdr:rowOff>27313</xdr:rowOff>
    </xdr:to>
    <xdr:cxnSp macro="">
      <xdr:nvCxnSpPr>
        <xdr:cNvPr id="460" name="直線コネクタ 459"/>
        <xdr:cNvCxnSpPr/>
      </xdr:nvCxnSpPr>
      <xdr:spPr>
        <a:xfrm flipV="1">
          <a:off x="8750300" y="16805897"/>
          <a:ext cx="889000" cy="2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61" name="フローチャート: 判断 460"/>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111785</xdr:rowOff>
    </xdr:from>
    <xdr:ext cx="534377" cy="259045"/>
    <xdr:sp macro="" textlink="">
      <xdr:nvSpPr>
        <xdr:cNvPr id="462" name="テキスト ボックス 461"/>
        <xdr:cNvSpPr txBox="1"/>
      </xdr:nvSpPr>
      <xdr:spPr>
        <a:xfrm>
          <a:off x="9372111" y="163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4270</xdr:rowOff>
    </xdr:from>
    <xdr:to>
      <xdr:col>45</xdr:col>
      <xdr:colOff>177800</xdr:colOff>
      <xdr:row>98</xdr:row>
      <xdr:rowOff>27313</xdr:rowOff>
    </xdr:to>
    <xdr:cxnSp macro="">
      <xdr:nvCxnSpPr>
        <xdr:cNvPr id="463" name="直線コネクタ 462"/>
        <xdr:cNvCxnSpPr/>
      </xdr:nvCxnSpPr>
      <xdr:spPr>
        <a:xfrm>
          <a:off x="7861300" y="16806370"/>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64" name="フローチャート: 判断 463"/>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69866</xdr:rowOff>
    </xdr:from>
    <xdr:ext cx="534377" cy="259045"/>
    <xdr:sp macro="" textlink="">
      <xdr:nvSpPr>
        <xdr:cNvPr id="465" name="テキスト ボックス 464"/>
        <xdr:cNvSpPr txBox="1"/>
      </xdr:nvSpPr>
      <xdr:spPr>
        <a:xfrm>
          <a:off x="8483111" y="165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32992</xdr:rowOff>
    </xdr:from>
    <xdr:to>
      <xdr:col>55</xdr:col>
      <xdr:colOff>50800</xdr:colOff>
      <xdr:row>98</xdr:row>
      <xdr:rowOff>134592</xdr:rowOff>
    </xdr:to>
    <xdr:sp macro="" textlink="">
      <xdr:nvSpPr>
        <xdr:cNvPr id="473" name="楕円 472"/>
        <xdr:cNvSpPr/>
      </xdr:nvSpPr>
      <xdr:spPr>
        <a:xfrm>
          <a:off x="10426700" y="168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119369</xdr:rowOff>
    </xdr:from>
    <xdr:ext cx="534377" cy="259045"/>
    <xdr:sp macro="" textlink="">
      <xdr:nvSpPr>
        <xdr:cNvPr id="474" name="普通建設事業費 （ うち更新整備　）該当値テキスト"/>
        <xdr:cNvSpPr txBox="1"/>
      </xdr:nvSpPr>
      <xdr:spPr>
        <a:xfrm>
          <a:off x="10528300" y="167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124447</xdr:rowOff>
    </xdr:from>
    <xdr:to>
      <xdr:col>50</xdr:col>
      <xdr:colOff>165100</xdr:colOff>
      <xdr:row>98</xdr:row>
      <xdr:rowOff>54597</xdr:rowOff>
    </xdr:to>
    <xdr:sp macro="" textlink="">
      <xdr:nvSpPr>
        <xdr:cNvPr id="475" name="楕円 474"/>
        <xdr:cNvSpPr/>
      </xdr:nvSpPr>
      <xdr:spPr>
        <a:xfrm>
          <a:off x="9588500" y="167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45724</xdr:rowOff>
    </xdr:from>
    <xdr:ext cx="534377" cy="259045"/>
    <xdr:sp macro="" textlink="">
      <xdr:nvSpPr>
        <xdr:cNvPr id="476" name="テキスト ボックス 475"/>
        <xdr:cNvSpPr txBox="1"/>
      </xdr:nvSpPr>
      <xdr:spPr>
        <a:xfrm>
          <a:off x="9372111" y="1684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147963</xdr:rowOff>
    </xdr:from>
    <xdr:to>
      <xdr:col>46</xdr:col>
      <xdr:colOff>38100</xdr:colOff>
      <xdr:row>98</xdr:row>
      <xdr:rowOff>78113</xdr:rowOff>
    </xdr:to>
    <xdr:sp macro="" textlink="">
      <xdr:nvSpPr>
        <xdr:cNvPr id="477" name="楕円 476"/>
        <xdr:cNvSpPr/>
      </xdr:nvSpPr>
      <xdr:spPr>
        <a:xfrm>
          <a:off x="8699500" y="167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69240</xdr:rowOff>
    </xdr:from>
    <xdr:ext cx="534377" cy="259045"/>
    <xdr:sp macro="" textlink="">
      <xdr:nvSpPr>
        <xdr:cNvPr id="478" name="テキスト ボックス 477"/>
        <xdr:cNvSpPr txBox="1"/>
      </xdr:nvSpPr>
      <xdr:spPr>
        <a:xfrm>
          <a:off x="8483111" y="1687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124920</xdr:rowOff>
    </xdr:from>
    <xdr:to>
      <xdr:col>41</xdr:col>
      <xdr:colOff>101600</xdr:colOff>
      <xdr:row>98</xdr:row>
      <xdr:rowOff>55070</xdr:rowOff>
    </xdr:to>
    <xdr:sp macro="" textlink="">
      <xdr:nvSpPr>
        <xdr:cNvPr id="479" name="楕円 478"/>
        <xdr:cNvSpPr/>
      </xdr:nvSpPr>
      <xdr:spPr>
        <a:xfrm>
          <a:off x="7810500" y="167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46197</xdr:rowOff>
    </xdr:from>
    <xdr:ext cx="534377" cy="259045"/>
    <xdr:sp macro="" textlink="">
      <xdr:nvSpPr>
        <xdr:cNvPr id="480" name="テキスト ボックス 479"/>
        <xdr:cNvSpPr txBox="1"/>
      </xdr:nvSpPr>
      <xdr:spPr>
        <a:xfrm>
          <a:off x="7594111" y="168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4" name="直線コネクタ 503"/>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5"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7"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8" name="直線コネクタ 507"/>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9" name="直線コネクタ 50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137228</xdr:rowOff>
    </xdr:from>
    <xdr:ext cx="469744" cy="259045"/>
    <xdr:sp macro="" textlink="">
      <xdr:nvSpPr>
        <xdr:cNvPr id="510" name="災害復旧事業費平均値テキスト"/>
        <xdr:cNvSpPr txBox="1"/>
      </xdr:nvSpPr>
      <xdr:spPr>
        <a:xfrm>
          <a:off x="16370300" y="6480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11" name="フローチャート: 判断 510"/>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2" name="直線コネクタ 51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13" name="フローチャート: 判断 512"/>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28071</xdr:rowOff>
    </xdr:from>
    <xdr:ext cx="469744" cy="259045"/>
    <xdr:sp macro="" textlink="">
      <xdr:nvSpPr>
        <xdr:cNvPr id="514" name="テキスト ボックス 513"/>
        <xdr:cNvSpPr txBox="1"/>
      </xdr:nvSpPr>
      <xdr:spPr>
        <a:xfrm>
          <a:off x="15246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5" name="直線コネクタ 51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6" name="フローチャート: 判断 515"/>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46607</xdr:rowOff>
    </xdr:from>
    <xdr:ext cx="469744" cy="259045"/>
    <xdr:sp macro="" textlink="">
      <xdr:nvSpPr>
        <xdr:cNvPr id="517" name="テキスト ボックス 516"/>
        <xdr:cNvSpPr txBox="1"/>
      </xdr:nvSpPr>
      <xdr:spPr>
        <a:xfrm>
          <a:off x="14357428" y="63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8" name="直線コネクタ 51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10585</xdr:rowOff>
    </xdr:from>
    <xdr:to>
      <xdr:col>72</xdr:col>
      <xdr:colOff>38100</xdr:colOff>
      <xdr:row>38</xdr:row>
      <xdr:rowOff>112185</xdr:rowOff>
    </xdr:to>
    <xdr:sp macro="" textlink="">
      <xdr:nvSpPr>
        <xdr:cNvPr id="519" name="フローチャート: 判断 518"/>
        <xdr:cNvSpPr/>
      </xdr:nvSpPr>
      <xdr:spPr>
        <a:xfrm>
          <a:off x="13652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128712</xdr:rowOff>
    </xdr:from>
    <xdr:ext cx="469744" cy="259045"/>
    <xdr:sp macro="" textlink="">
      <xdr:nvSpPr>
        <xdr:cNvPr id="520" name="テキスト ボックス 519"/>
        <xdr:cNvSpPr txBox="1"/>
      </xdr:nvSpPr>
      <xdr:spPr>
        <a:xfrm>
          <a:off x="13468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14433</xdr:rowOff>
    </xdr:from>
    <xdr:to>
      <xdr:col>67</xdr:col>
      <xdr:colOff>101600</xdr:colOff>
      <xdr:row>38</xdr:row>
      <xdr:rowOff>116033</xdr:rowOff>
    </xdr:to>
    <xdr:sp macro="" textlink="">
      <xdr:nvSpPr>
        <xdr:cNvPr id="521" name="フローチャート: 判断 520"/>
        <xdr:cNvSpPr/>
      </xdr:nvSpPr>
      <xdr:spPr>
        <a:xfrm>
          <a:off x="12763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132561</xdr:rowOff>
    </xdr:from>
    <xdr:ext cx="469744" cy="259045"/>
    <xdr:sp macro="" textlink="">
      <xdr:nvSpPr>
        <xdr:cNvPr id="522" name="テキスト ボックス 521"/>
        <xdr:cNvSpPr txBox="1"/>
      </xdr:nvSpPr>
      <xdr:spPr>
        <a:xfrm>
          <a:off x="12579428"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92778</xdr:rowOff>
    </xdr:from>
    <xdr:ext cx="249299" cy="259045"/>
    <xdr:sp macro="" textlink="">
      <xdr:nvSpPr>
        <xdr:cNvPr id="529" name="災害復旧事業費該当値テキスト"/>
        <xdr:cNvSpPr txBox="1"/>
      </xdr:nvSpPr>
      <xdr:spPr>
        <a:xfrm>
          <a:off x="16370300" y="6607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4" name="楕円 53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5" name="テキスト ボックス 53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7" name="テキスト ボックス 556"/>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5" name="フローチャート: 判断 574"/>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6" name="テキスト ボックス 575"/>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72572</xdr:rowOff>
    </xdr:from>
    <xdr:to>
      <xdr:col>72</xdr:col>
      <xdr:colOff>38100</xdr:colOff>
      <xdr:row>57</xdr:row>
      <xdr:rowOff>2722</xdr:rowOff>
    </xdr:to>
    <xdr:sp macro="" textlink="">
      <xdr:nvSpPr>
        <xdr:cNvPr id="578" name="フローチャート: 判断 577"/>
        <xdr:cNvSpPr/>
      </xdr:nvSpPr>
      <xdr:spPr>
        <a:xfrm>
          <a:off x="13652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19249</xdr:rowOff>
    </xdr:from>
    <xdr:ext cx="249299" cy="259045"/>
    <xdr:sp macro="" textlink="">
      <xdr:nvSpPr>
        <xdr:cNvPr id="579" name="テキスト ボックス 578"/>
        <xdr:cNvSpPr txBox="1"/>
      </xdr:nvSpPr>
      <xdr:spPr>
        <a:xfrm>
          <a:off x="13578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97065</xdr:rowOff>
    </xdr:from>
    <xdr:to>
      <xdr:col>67</xdr:col>
      <xdr:colOff>101600</xdr:colOff>
      <xdr:row>54</xdr:row>
      <xdr:rowOff>27215</xdr:rowOff>
    </xdr:to>
    <xdr:sp macro="" textlink="">
      <xdr:nvSpPr>
        <xdr:cNvPr id="580" name="フローチャート: 判断 579"/>
        <xdr:cNvSpPr/>
      </xdr:nvSpPr>
      <xdr:spPr>
        <a:xfrm>
          <a:off x="12763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52</xdr:row>
      <xdr:rowOff>43742</xdr:rowOff>
    </xdr:from>
    <xdr:ext cx="249299" cy="259045"/>
    <xdr:sp macro="" textlink="">
      <xdr:nvSpPr>
        <xdr:cNvPr id="581" name="テキスト ボックス 580"/>
        <xdr:cNvSpPr txBox="1"/>
      </xdr:nvSpPr>
      <xdr:spPr>
        <a:xfrm>
          <a:off x="12689650"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4" name="テキスト ボックス 59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6" name="テキスト ボックス 595"/>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23" name="直線コネクタ 622"/>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4"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5" name="直線コネクタ 624"/>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6"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7" name="直線コネクタ 626"/>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139483</xdr:rowOff>
    </xdr:from>
    <xdr:to>
      <xdr:col>85</xdr:col>
      <xdr:colOff>127000</xdr:colOff>
      <xdr:row>78</xdr:row>
      <xdr:rowOff>140582</xdr:rowOff>
    </xdr:to>
    <xdr:cxnSp macro="">
      <xdr:nvCxnSpPr>
        <xdr:cNvPr id="628" name="直線コネクタ 627"/>
        <xdr:cNvCxnSpPr/>
      </xdr:nvCxnSpPr>
      <xdr:spPr>
        <a:xfrm flipV="1">
          <a:off x="15481300" y="13512583"/>
          <a:ext cx="8382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79305</xdr:rowOff>
    </xdr:from>
    <xdr:ext cx="534377" cy="259045"/>
    <xdr:sp macro="" textlink="">
      <xdr:nvSpPr>
        <xdr:cNvPr id="629" name="公債費平均値テキスト"/>
        <xdr:cNvSpPr txBox="1"/>
      </xdr:nvSpPr>
      <xdr:spPr>
        <a:xfrm>
          <a:off x="16370300" y="13109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30" name="フローチャート: 判断 629"/>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140582</xdr:rowOff>
    </xdr:from>
    <xdr:to>
      <xdr:col>81</xdr:col>
      <xdr:colOff>50800</xdr:colOff>
      <xdr:row>78</xdr:row>
      <xdr:rowOff>157085</xdr:rowOff>
    </xdr:to>
    <xdr:cxnSp macro="">
      <xdr:nvCxnSpPr>
        <xdr:cNvPr id="631" name="直線コネクタ 630"/>
        <xdr:cNvCxnSpPr/>
      </xdr:nvCxnSpPr>
      <xdr:spPr>
        <a:xfrm flipV="1">
          <a:off x="14592300" y="13513682"/>
          <a:ext cx="889000" cy="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32" name="フローチャート: 判断 631"/>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9462</xdr:rowOff>
    </xdr:from>
    <xdr:ext cx="534377" cy="259045"/>
    <xdr:sp macro="" textlink="">
      <xdr:nvSpPr>
        <xdr:cNvPr id="633" name="テキスト ボックス 632"/>
        <xdr:cNvSpPr txBox="1"/>
      </xdr:nvSpPr>
      <xdr:spPr>
        <a:xfrm>
          <a:off x="15214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146548</xdr:rowOff>
    </xdr:from>
    <xdr:to>
      <xdr:col>76</xdr:col>
      <xdr:colOff>114300</xdr:colOff>
      <xdr:row>78</xdr:row>
      <xdr:rowOff>157085</xdr:rowOff>
    </xdr:to>
    <xdr:cxnSp macro="">
      <xdr:nvCxnSpPr>
        <xdr:cNvPr id="634" name="直線コネクタ 633"/>
        <xdr:cNvCxnSpPr/>
      </xdr:nvCxnSpPr>
      <xdr:spPr>
        <a:xfrm>
          <a:off x="13703300" y="13519648"/>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5" name="フローチャート: 判断 634"/>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70335</xdr:rowOff>
    </xdr:from>
    <xdr:ext cx="534377" cy="259045"/>
    <xdr:sp macro="" textlink="">
      <xdr:nvSpPr>
        <xdr:cNvPr id="636" name="テキスト ボックス 635"/>
        <xdr:cNvSpPr txBox="1"/>
      </xdr:nvSpPr>
      <xdr:spPr>
        <a:xfrm>
          <a:off x="14325111" y="131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143042</xdr:rowOff>
    </xdr:from>
    <xdr:to>
      <xdr:col>71</xdr:col>
      <xdr:colOff>177800</xdr:colOff>
      <xdr:row>78</xdr:row>
      <xdr:rowOff>146548</xdr:rowOff>
    </xdr:to>
    <xdr:cxnSp macro="">
      <xdr:nvCxnSpPr>
        <xdr:cNvPr id="637" name="直線コネクタ 636"/>
        <xdr:cNvCxnSpPr/>
      </xdr:nvCxnSpPr>
      <xdr:spPr>
        <a:xfrm>
          <a:off x="12814300" y="13516142"/>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151144</xdr:rowOff>
    </xdr:from>
    <xdr:to>
      <xdr:col>72</xdr:col>
      <xdr:colOff>38100</xdr:colOff>
      <xdr:row>77</xdr:row>
      <xdr:rowOff>81294</xdr:rowOff>
    </xdr:to>
    <xdr:sp macro="" textlink="">
      <xdr:nvSpPr>
        <xdr:cNvPr id="638" name="フローチャート: 判断 637"/>
        <xdr:cNvSpPr/>
      </xdr:nvSpPr>
      <xdr:spPr>
        <a:xfrm>
          <a:off x="13652500" y="1318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97821</xdr:rowOff>
    </xdr:from>
    <xdr:ext cx="534377" cy="259045"/>
    <xdr:sp macro="" textlink="">
      <xdr:nvSpPr>
        <xdr:cNvPr id="639" name="テキスト ボックス 638"/>
        <xdr:cNvSpPr txBox="1"/>
      </xdr:nvSpPr>
      <xdr:spPr>
        <a:xfrm>
          <a:off x="13436111" y="129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145287</xdr:rowOff>
    </xdr:from>
    <xdr:to>
      <xdr:col>67</xdr:col>
      <xdr:colOff>101600</xdr:colOff>
      <xdr:row>77</xdr:row>
      <xdr:rowOff>75437</xdr:rowOff>
    </xdr:to>
    <xdr:sp macro="" textlink="">
      <xdr:nvSpPr>
        <xdr:cNvPr id="640" name="フローチャート: 判断 639"/>
        <xdr:cNvSpPr/>
      </xdr:nvSpPr>
      <xdr:spPr>
        <a:xfrm>
          <a:off x="12763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91965</xdr:rowOff>
    </xdr:from>
    <xdr:ext cx="534377" cy="259045"/>
    <xdr:sp macro="" textlink="">
      <xdr:nvSpPr>
        <xdr:cNvPr id="641" name="テキスト ボックス 640"/>
        <xdr:cNvSpPr txBox="1"/>
      </xdr:nvSpPr>
      <xdr:spPr>
        <a:xfrm>
          <a:off x="12547111" y="129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88683</xdr:rowOff>
    </xdr:from>
    <xdr:to>
      <xdr:col>85</xdr:col>
      <xdr:colOff>177800</xdr:colOff>
      <xdr:row>79</xdr:row>
      <xdr:rowOff>18833</xdr:rowOff>
    </xdr:to>
    <xdr:sp macro="" textlink="">
      <xdr:nvSpPr>
        <xdr:cNvPr id="647" name="楕円 646"/>
        <xdr:cNvSpPr/>
      </xdr:nvSpPr>
      <xdr:spPr>
        <a:xfrm>
          <a:off x="16268700" y="134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67110</xdr:rowOff>
    </xdr:from>
    <xdr:ext cx="534377" cy="259045"/>
    <xdr:sp macro="" textlink="">
      <xdr:nvSpPr>
        <xdr:cNvPr id="648" name="公債費該当値テキスト"/>
        <xdr:cNvSpPr txBox="1"/>
      </xdr:nvSpPr>
      <xdr:spPr>
        <a:xfrm>
          <a:off x="16370300" y="134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89782</xdr:rowOff>
    </xdr:from>
    <xdr:to>
      <xdr:col>81</xdr:col>
      <xdr:colOff>101600</xdr:colOff>
      <xdr:row>79</xdr:row>
      <xdr:rowOff>19932</xdr:rowOff>
    </xdr:to>
    <xdr:sp macro="" textlink="">
      <xdr:nvSpPr>
        <xdr:cNvPr id="649" name="楕円 648"/>
        <xdr:cNvSpPr/>
      </xdr:nvSpPr>
      <xdr:spPr>
        <a:xfrm>
          <a:off x="15430500" y="134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11059</xdr:rowOff>
    </xdr:from>
    <xdr:ext cx="534377" cy="259045"/>
    <xdr:sp macro="" textlink="">
      <xdr:nvSpPr>
        <xdr:cNvPr id="650" name="テキスト ボックス 649"/>
        <xdr:cNvSpPr txBox="1"/>
      </xdr:nvSpPr>
      <xdr:spPr>
        <a:xfrm>
          <a:off x="15214111" y="1355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106285</xdr:rowOff>
    </xdr:from>
    <xdr:to>
      <xdr:col>76</xdr:col>
      <xdr:colOff>165100</xdr:colOff>
      <xdr:row>79</xdr:row>
      <xdr:rowOff>36435</xdr:rowOff>
    </xdr:to>
    <xdr:sp macro="" textlink="">
      <xdr:nvSpPr>
        <xdr:cNvPr id="651" name="楕円 650"/>
        <xdr:cNvSpPr/>
      </xdr:nvSpPr>
      <xdr:spPr>
        <a:xfrm>
          <a:off x="14541500" y="134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27562</xdr:rowOff>
    </xdr:from>
    <xdr:ext cx="534377" cy="259045"/>
    <xdr:sp macro="" textlink="">
      <xdr:nvSpPr>
        <xdr:cNvPr id="652" name="テキスト ボックス 651"/>
        <xdr:cNvSpPr txBox="1"/>
      </xdr:nvSpPr>
      <xdr:spPr>
        <a:xfrm>
          <a:off x="14325111" y="135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95748</xdr:rowOff>
    </xdr:from>
    <xdr:to>
      <xdr:col>72</xdr:col>
      <xdr:colOff>38100</xdr:colOff>
      <xdr:row>79</xdr:row>
      <xdr:rowOff>25898</xdr:rowOff>
    </xdr:to>
    <xdr:sp macro="" textlink="">
      <xdr:nvSpPr>
        <xdr:cNvPr id="653" name="楕円 652"/>
        <xdr:cNvSpPr/>
      </xdr:nvSpPr>
      <xdr:spPr>
        <a:xfrm>
          <a:off x="13652500" y="13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17025</xdr:rowOff>
    </xdr:from>
    <xdr:ext cx="534377" cy="259045"/>
    <xdr:sp macro="" textlink="">
      <xdr:nvSpPr>
        <xdr:cNvPr id="654" name="テキスト ボックス 653"/>
        <xdr:cNvSpPr txBox="1"/>
      </xdr:nvSpPr>
      <xdr:spPr>
        <a:xfrm>
          <a:off x="13436111" y="1356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92242</xdr:rowOff>
    </xdr:from>
    <xdr:to>
      <xdr:col>67</xdr:col>
      <xdr:colOff>101600</xdr:colOff>
      <xdr:row>79</xdr:row>
      <xdr:rowOff>22392</xdr:rowOff>
    </xdr:to>
    <xdr:sp macro="" textlink="">
      <xdr:nvSpPr>
        <xdr:cNvPr id="655" name="楕円 654"/>
        <xdr:cNvSpPr/>
      </xdr:nvSpPr>
      <xdr:spPr>
        <a:xfrm>
          <a:off x="12763500" y="1346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13519</xdr:rowOff>
    </xdr:from>
    <xdr:ext cx="534377" cy="259045"/>
    <xdr:sp macro="" textlink="">
      <xdr:nvSpPr>
        <xdr:cNvPr id="656" name="テキスト ボックス 655"/>
        <xdr:cNvSpPr txBox="1"/>
      </xdr:nvSpPr>
      <xdr:spPr>
        <a:xfrm>
          <a:off x="12547111" y="1355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8" name="直線コネクタ 677"/>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9"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80" name="直線コネクタ 679"/>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81"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82" name="直線コネクタ 681"/>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89295</xdr:rowOff>
    </xdr:from>
    <xdr:to>
      <xdr:col>85</xdr:col>
      <xdr:colOff>127000</xdr:colOff>
      <xdr:row>98</xdr:row>
      <xdr:rowOff>109945</xdr:rowOff>
    </xdr:to>
    <xdr:cxnSp macro="">
      <xdr:nvCxnSpPr>
        <xdr:cNvPr id="683" name="直線コネクタ 682"/>
        <xdr:cNvCxnSpPr/>
      </xdr:nvCxnSpPr>
      <xdr:spPr>
        <a:xfrm flipV="1">
          <a:off x="15481300" y="16891395"/>
          <a:ext cx="8382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32852</xdr:rowOff>
    </xdr:from>
    <xdr:ext cx="534377" cy="259045"/>
    <xdr:sp macro="" textlink="">
      <xdr:nvSpPr>
        <xdr:cNvPr id="684" name="積立金平均値テキスト"/>
        <xdr:cNvSpPr txBox="1"/>
      </xdr:nvSpPr>
      <xdr:spPr>
        <a:xfrm>
          <a:off x="16370300" y="1683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5" name="フローチャート: 判断 684"/>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109945</xdr:rowOff>
    </xdr:from>
    <xdr:to>
      <xdr:col>81</xdr:col>
      <xdr:colOff>50800</xdr:colOff>
      <xdr:row>98</xdr:row>
      <xdr:rowOff>115739</xdr:rowOff>
    </xdr:to>
    <xdr:cxnSp macro="">
      <xdr:nvCxnSpPr>
        <xdr:cNvPr id="686" name="直線コネクタ 685"/>
        <xdr:cNvCxnSpPr/>
      </xdr:nvCxnSpPr>
      <xdr:spPr>
        <a:xfrm flipV="1">
          <a:off x="14592300" y="16912045"/>
          <a:ext cx="889000" cy="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7" name="フローチャート: 判断 686"/>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167995</xdr:rowOff>
    </xdr:from>
    <xdr:ext cx="534377" cy="259045"/>
    <xdr:sp macro="" textlink="">
      <xdr:nvSpPr>
        <xdr:cNvPr id="688" name="テキスト ボックス 687"/>
        <xdr:cNvSpPr txBox="1"/>
      </xdr:nvSpPr>
      <xdr:spPr>
        <a:xfrm>
          <a:off x="15214111" y="166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110775</xdr:rowOff>
    </xdr:from>
    <xdr:to>
      <xdr:col>76</xdr:col>
      <xdr:colOff>114300</xdr:colOff>
      <xdr:row>98</xdr:row>
      <xdr:rowOff>115739</xdr:rowOff>
    </xdr:to>
    <xdr:cxnSp macro="">
      <xdr:nvCxnSpPr>
        <xdr:cNvPr id="689" name="直線コネクタ 688"/>
        <xdr:cNvCxnSpPr/>
      </xdr:nvCxnSpPr>
      <xdr:spPr>
        <a:xfrm>
          <a:off x="13703300" y="16912875"/>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90" name="フローチャート: 判断 689"/>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4498</xdr:rowOff>
    </xdr:from>
    <xdr:ext cx="534377" cy="259045"/>
    <xdr:sp macro="" textlink="">
      <xdr:nvSpPr>
        <xdr:cNvPr id="691" name="テキスト ボックス 690"/>
        <xdr:cNvSpPr txBox="1"/>
      </xdr:nvSpPr>
      <xdr:spPr>
        <a:xfrm>
          <a:off x="14325111" y="1663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92199</xdr:rowOff>
    </xdr:from>
    <xdr:to>
      <xdr:col>71</xdr:col>
      <xdr:colOff>177800</xdr:colOff>
      <xdr:row>98</xdr:row>
      <xdr:rowOff>110775</xdr:rowOff>
    </xdr:to>
    <xdr:cxnSp macro="">
      <xdr:nvCxnSpPr>
        <xdr:cNvPr id="692" name="直線コネクタ 691"/>
        <xdr:cNvCxnSpPr/>
      </xdr:nvCxnSpPr>
      <xdr:spPr>
        <a:xfrm>
          <a:off x="12814300" y="16894299"/>
          <a:ext cx="889000" cy="1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18552</xdr:rowOff>
    </xdr:from>
    <xdr:to>
      <xdr:col>72</xdr:col>
      <xdr:colOff>38100</xdr:colOff>
      <xdr:row>98</xdr:row>
      <xdr:rowOff>120152</xdr:rowOff>
    </xdr:to>
    <xdr:sp macro="" textlink="">
      <xdr:nvSpPr>
        <xdr:cNvPr id="693" name="フローチャート: 判断 692"/>
        <xdr:cNvSpPr/>
      </xdr:nvSpPr>
      <xdr:spPr>
        <a:xfrm>
          <a:off x="13652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136679</xdr:rowOff>
    </xdr:from>
    <xdr:ext cx="534377" cy="259045"/>
    <xdr:sp macro="" textlink="">
      <xdr:nvSpPr>
        <xdr:cNvPr id="694" name="テキスト ボックス 693"/>
        <xdr:cNvSpPr txBox="1"/>
      </xdr:nvSpPr>
      <xdr:spPr>
        <a:xfrm>
          <a:off x="13436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23907</xdr:rowOff>
    </xdr:from>
    <xdr:to>
      <xdr:col>67</xdr:col>
      <xdr:colOff>101600</xdr:colOff>
      <xdr:row>98</xdr:row>
      <xdr:rowOff>125507</xdr:rowOff>
    </xdr:to>
    <xdr:sp macro="" textlink="">
      <xdr:nvSpPr>
        <xdr:cNvPr id="695" name="フローチャート: 判断 694"/>
        <xdr:cNvSpPr/>
      </xdr:nvSpPr>
      <xdr:spPr>
        <a:xfrm>
          <a:off x="12763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142034</xdr:rowOff>
    </xdr:from>
    <xdr:ext cx="534377" cy="259045"/>
    <xdr:sp macro="" textlink="">
      <xdr:nvSpPr>
        <xdr:cNvPr id="696" name="テキスト ボックス 695"/>
        <xdr:cNvSpPr txBox="1"/>
      </xdr:nvSpPr>
      <xdr:spPr>
        <a:xfrm>
          <a:off x="12547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38495</xdr:rowOff>
    </xdr:from>
    <xdr:to>
      <xdr:col>85</xdr:col>
      <xdr:colOff>177800</xdr:colOff>
      <xdr:row>98</xdr:row>
      <xdr:rowOff>140095</xdr:rowOff>
    </xdr:to>
    <xdr:sp macro="" textlink="">
      <xdr:nvSpPr>
        <xdr:cNvPr id="702" name="楕円 701"/>
        <xdr:cNvSpPr/>
      </xdr:nvSpPr>
      <xdr:spPr>
        <a:xfrm>
          <a:off x="16268700" y="168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169322</xdr:rowOff>
    </xdr:from>
    <xdr:ext cx="534377" cy="259045"/>
    <xdr:sp macro="" textlink="">
      <xdr:nvSpPr>
        <xdr:cNvPr id="703" name="積立金該当値テキスト"/>
        <xdr:cNvSpPr txBox="1"/>
      </xdr:nvSpPr>
      <xdr:spPr>
        <a:xfrm>
          <a:off x="16370300" y="1662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59145</xdr:rowOff>
    </xdr:from>
    <xdr:to>
      <xdr:col>81</xdr:col>
      <xdr:colOff>101600</xdr:colOff>
      <xdr:row>98</xdr:row>
      <xdr:rowOff>160745</xdr:rowOff>
    </xdr:to>
    <xdr:sp macro="" textlink="">
      <xdr:nvSpPr>
        <xdr:cNvPr id="704" name="楕円 703"/>
        <xdr:cNvSpPr/>
      </xdr:nvSpPr>
      <xdr:spPr>
        <a:xfrm>
          <a:off x="15430500" y="168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151872</xdr:rowOff>
    </xdr:from>
    <xdr:ext cx="534377" cy="259045"/>
    <xdr:sp macro="" textlink="">
      <xdr:nvSpPr>
        <xdr:cNvPr id="705" name="テキスト ボックス 704"/>
        <xdr:cNvSpPr txBox="1"/>
      </xdr:nvSpPr>
      <xdr:spPr>
        <a:xfrm>
          <a:off x="15214111" y="1695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64939</xdr:rowOff>
    </xdr:from>
    <xdr:to>
      <xdr:col>76</xdr:col>
      <xdr:colOff>165100</xdr:colOff>
      <xdr:row>98</xdr:row>
      <xdr:rowOff>166539</xdr:rowOff>
    </xdr:to>
    <xdr:sp macro="" textlink="">
      <xdr:nvSpPr>
        <xdr:cNvPr id="706" name="楕円 705"/>
        <xdr:cNvSpPr/>
      </xdr:nvSpPr>
      <xdr:spPr>
        <a:xfrm>
          <a:off x="14541500" y="1686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157666</xdr:rowOff>
    </xdr:from>
    <xdr:ext cx="534377" cy="259045"/>
    <xdr:sp macro="" textlink="">
      <xdr:nvSpPr>
        <xdr:cNvPr id="707" name="テキスト ボックス 706"/>
        <xdr:cNvSpPr txBox="1"/>
      </xdr:nvSpPr>
      <xdr:spPr>
        <a:xfrm>
          <a:off x="14325111" y="1695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59975</xdr:rowOff>
    </xdr:from>
    <xdr:to>
      <xdr:col>72</xdr:col>
      <xdr:colOff>38100</xdr:colOff>
      <xdr:row>98</xdr:row>
      <xdr:rowOff>161575</xdr:rowOff>
    </xdr:to>
    <xdr:sp macro="" textlink="">
      <xdr:nvSpPr>
        <xdr:cNvPr id="708" name="楕円 707"/>
        <xdr:cNvSpPr/>
      </xdr:nvSpPr>
      <xdr:spPr>
        <a:xfrm>
          <a:off x="13652500" y="1686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152702</xdr:rowOff>
    </xdr:from>
    <xdr:ext cx="534377" cy="259045"/>
    <xdr:sp macro="" textlink="">
      <xdr:nvSpPr>
        <xdr:cNvPr id="709" name="テキスト ボックス 708"/>
        <xdr:cNvSpPr txBox="1"/>
      </xdr:nvSpPr>
      <xdr:spPr>
        <a:xfrm>
          <a:off x="13436111" y="1695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41399</xdr:rowOff>
    </xdr:from>
    <xdr:to>
      <xdr:col>67</xdr:col>
      <xdr:colOff>101600</xdr:colOff>
      <xdr:row>98</xdr:row>
      <xdr:rowOff>142999</xdr:rowOff>
    </xdr:to>
    <xdr:sp macro="" textlink="">
      <xdr:nvSpPr>
        <xdr:cNvPr id="710" name="楕円 709"/>
        <xdr:cNvSpPr/>
      </xdr:nvSpPr>
      <xdr:spPr>
        <a:xfrm>
          <a:off x="12763500" y="1684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134126</xdr:rowOff>
    </xdr:from>
    <xdr:ext cx="534377" cy="259045"/>
    <xdr:sp macro="" textlink="">
      <xdr:nvSpPr>
        <xdr:cNvPr id="711" name="テキスト ボックス 710"/>
        <xdr:cNvSpPr txBox="1"/>
      </xdr:nvSpPr>
      <xdr:spPr>
        <a:xfrm>
          <a:off x="12547111" y="169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5" name="直線コネクタ 734"/>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8"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9" name="直線コネクタ 738"/>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43459</xdr:rowOff>
    </xdr:from>
    <xdr:to>
      <xdr:col>116</xdr:col>
      <xdr:colOff>63500</xdr:colOff>
      <xdr:row>39</xdr:row>
      <xdr:rowOff>44450</xdr:rowOff>
    </xdr:to>
    <xdr:cxnSp macro="">
      <xdr:nvCxnSpPr>
        <xdr:cNvPr id="740" name="直線コネクタ 739"/>
        <xdr:cNvCxnSpPr/>
      </xdr:nvCxnSpPr>
      <xdr:spPr>
        <a:xfrm flipV="1">
          <a:off x="21323300" y="6730009"/>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51045</xdr:rowOff>
    </xdr:from>
    <xdr:ext cx="469744" cy="259045"/>
    <xdr:sp macro="" textlink="">
      <xdr:nvSpPr>
        <xdr:cNvPr id="741" name="投資及び出資金平均値テキスト"/>
        <xdr:cNvSpPr txBox="1"/>
      </xdr:nvSpPr>
      <xdr:spPr>
        <a:xfrm>
          <a:off x="22212300" y="6394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42" name="フローチャート: 判断 741"/>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4" name="フローチャート: 判断 743"/>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163593</xdr:rowOff>
    </xdr:from>
    <xdr:ext cx="469744" cy="259045"/>
    <xdr:sp macro="" textlink="">
      <xdr:nvSpPr>
        <xdr:cNvPr id="745" name="テキスト ボックス 744"/>
        <xdr:cNvSpPr txBox="1"/>
      </xdr:nvSpPr>
      <xdr:spPr>
        <a:xfrm>
          <a:off x="21088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7" name="フローチャート: 判断 746"/>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6088</xdr:rowOff>
    </xdr:from>
    <xdr:ext cx="469744" cy="259045"/>
    <xdr:sp macro="" textlink="">
      <xdr:nvSpPr>
        <xdr:cNvPr id="748" name="テキスト ボックス 747"/>
        <xdr:cNvSpPr txBox="1"/>
      </xdr:nvSpPr>
      <xdr:spPr>
        <a:xfrm>
          <a:off x="20199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41173</xdr:rowOff>
    </xdr:from>
    <xdr:to>
      <xdr:col>102</xdr:col>
      <xdr:colOff>114300</xdr:colOff>
      <xdr:row>39</xdr:row>
      <xdr:rowOff>44450</xdr:rowOff>
    </xdr:to>
    <xdr:cxnSp macro="">
      <xdr:nvCxnSpPr>
        <xdr:cNvPr id="749" name="直線コネクタ 748"/>
        <xdr:cNvCxnSpPr/>
      </xdr:nvCxnSpPr>
      <xdr:spPr>
        <a:xfrm>
          <a:off x="18656300" y="6727723"/>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50" name="フローチャート: 判断 749"/>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51" name="テキスト ボックス 750"/>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52" name="フローチャート: 判断 751"/>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3" name="テキスト ボックス 752"/>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164109</xdr:rowOff>
    </xdr:from>
    <xdr:to>
      <xdr:col>116</xdr:col>
      <xdr:colOff>114300</xdr:colOff>
      <xdr:row>39</xdr:row>
      <xdr:rowOff>94259</xdr:rowOff>
    </xdr:to>
    <xdr:sp macro="" textlink="">
      <xdr:nvSpPr>
        <xdr:cNvPr id="759" name="楕円 758"/>
        <xdr:cNvSpPr/>
      </xdr:nvSpPr>
      <xdr:spPr>
        <a:xfrm>
          <a:off x="221107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79036</xdr:rowOff>
    </xdr:from>
    <xdr:ext cx="313932" cy="259045"/>
    <xdr:sp macro="" textlink="">
      <xdr:nvSpPr>
        <xdr:cNvPr id="760" name="投資及び出資金該当値テキスト"/>
        <xdr:cNvSpPr txBox="1"/>
      </xdr:nvSpPr>
      <xdr:spPr>
        <a:xfrm>
          <a:off x="22212300" y="6594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161823</xdr:rowOff>
    </xdr:from>
    <xdr:to>
      <xdr:col>98</xdr:col>
      <xdr:colOff>38100</xdr:colOff>
      <xdr:row>39</xdr:row>
      <xdr:rowOff>91973</xdr:rowOff>
    </xdr:to>
    <xdr:sp macro="" textlink="">
      <xdr:nvSpPr>
        <xdr:cNvPr id="767" name="楕円 766"/>
        <xdr:cNvSpPr/>
      </xdr:nvSpPr>
      <xdr:spPr>
        <a:xfrm>
          <a:off x="186055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83100</xdr:rowOff>
    </xdr:from>
    <xdr:ext cx="313932" cy="259045"/>
    <xdr:sp macro="" textlink="">
      <xdr:nvSpPr>
        <xdr:cNvPr id="768" name="テキスト ボックス 767"/>
        <xdr:cNvSpPr txBox="1"/>
      </xdr:nvSpPr>
      <xdr:spPr>
        <a:xfrm>
          <a:off x="18499333" y="6769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4" name="直線コネクタ 793"/>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7"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8" name="直線コネクタ 797"/>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2148</xdr:rowOff>
    </xdr:from>
    <xdr:to>
      <xdr:col>116</xdr:col>
      <xdr:colOff>63500</xdr:colOff>
      <xdr:row>53</xdr:row>
      <xdr:rowOff>62140</xdr:rowOff>
    </xdr:to>
    <xdr:cxnSp macro="">
      <xdr:nvCxnSpPr>
        <xdr:cNvPr id="799" name="直線コネクタ 798"/>
        <xdr:cNvCxnSpPr/>
      </xdr:nvCxnSpPr>
      <xdr:spPr>
        <a:xfrm>
          <a:off x="21323300" y="9088998"/>
          <a:ext cx="838200" cy="5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14815</xdr:rowOff>
    </xdr:from>
    <xdr:ext cx="469744" cy="259045"/>
    <xdr:sp macro="" textlink="">
      <xdr:nvSpPr>
        <xdr:cNvPr id="800" name="貸付金平均値テキスト"/>
        <xdr:cNvSpPr txBox="1"/>
      </xdr:nvSpPr>
      <xdr:spPr>
        <a:xfrm>
          <a:off x="22212300" y="995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801" name="フローチャート: 判断 800"/>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166185</xdr:rowOff>
    </xdr:from>
    <xdr:to>
      <xdr:col>111</xdr:col>
      <xdr:colOff>177800</xdr:colOff>
      <xdr:row>53</xdr:row>
      <xdr:rowOff>2148</xdr:rowOff>
    </xdr:to>
    <xdr:cxnSp macro="">
      <xdr:nvCxnSpPr>
        <xdr:cNvPr id="802" name="直線コネクタ 801"/>
        <xdr:cNvCxnSpPr/>
      </xdr:nvCxnSpPr>
      <xdr:spPr>
        <a:xfrm>
          <a:off x="20434300" y="8910135"/>
          <a:ext cx="889000" cy="17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803" name="フローチャート: 判断 802"/>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129310</xdr:rowOff>
    </xdr:from>
    <xdr:ext cx="469744" cy="259045"/>
    <xdr:sp macro="" textlink="">
      <xdr:nvSpPr>
        <xdr:cNvPr id="804" name="テキスト ボックス 803"/>
        <xdr:cNvSpPr txBox="1"/>
      </xdr:nvSpPr>
      <xdr:spPr>
        <a:xfrm>
          <a:off x="21088428" y="100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166185</xdr:rowOff>
    </xdr:from>
    <xdr:to>
      <xdr:col>107</xdr:col>
      <xdr:colOff>50800</xdr:colOff>
      <xdr:row>53</xdr:row>
      <xdr:rowOff>51526</xdr:rowOff>
    </xdr:to>
    <xdr:cxnSp macro="">
      <xdr:nvCxnSpPr>
        <xdr:cNvPr id="805" name="直線コネクタ 804"/>
        <xdr:cNvCxnSpPr/>
      </xdr:nvCxnSpPr>
      <xdr:spPr>
        <a:xfrm flipV="1">
          <a:off x="19545300" y="8910135"/>
          <a:ext cx="889000" cy="22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6" name="フローチャート: 判断 805"/>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102988</xdr:rowOff>
    </xdr:from>
    <xdr:ext cx="469744" cy="259045"/>
    <xdr:sp macro="" textlink="">
      <xdr:nvSpPr>
        <xdr:cNvPr id="807" name="テキスト ボックス 806"/>
        <xdr:cNvSpPr txBox="1"/>
      </xdr:nvSpPr>
      <xdr:spPr>
        <a:xfrm>
          <a:off x="20199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39377</xdr:rowOff>
    </xdr:from>
    <xdr:to>
      <xdr:col>102</xdr:col>
      <xdr:colOff>114300</xdr:colOff>
      <xdr:row>53</xdr:row>
      <xdr:rowOff>51526</xdr:rowOff>
    </xdr:to>
    <xdr:cxnSp macro="">
      <xdr:nvCxnSpPr>
        <xdr:cNvPr id="808" name="直線コネクタ 807"/>
        <xdr:cNvCxnSpPr/>
      </xdr:nvCxnSpPr>
      <xdr:spPr>
        <a:xfrm>
          <a:off x="18656300" y="8954777"/>
          <a:ext cx="889000" cy="18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165840</xdr:rowOff>
    </xdr:from>
    <xdr:to>
      <xdr:col>102</xdr:col>
      <xdr:colOff>165100</xdr:colOff>
      <xdr:row>58</xdr:row>
      <xdr:rowOff>95990</xdr:rowOff>
    </xdr:to>
    <xdr:sp macro="" textlink="">
      <xdr:nvSpPr>
        <xdr:cNvPr id="809" name="フローチャート: 判断 808"/>
        <xdr:cNvSpPr/>
      </xdr:nvSpPr>
      <xdr:spPr>
        <a:xfrm>
          <a:off x="19494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87117</xdr:rowOff>
    </xdr:from>
    <xdr:ext cx="469744" cy="259045"/>
    <xdr:sp macro="" textlink="">
      <xdr:nvSpPr>
        <xdr:cNvPr id="810" name="テキスト ボックス 809"/>
        <xdr:cNvSpPr txBox="1"/>
      </xdr:nvSpPr>
      <xdr:spPr>
        <a:xfrm>
          <a:off x="19310428"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155292</xdr:rowOff>
    </xdr:from>
    <xdr:to>
      <xdr:col>98</xdr:col>
      <xdr:colOff>38100</xdr:colOff>
      <xdr:row>58</xdr:row>
      <xdr:rowOff>85442</xdr:rowOff>
    </xdr:to>
    <xdr:sp macro="" textlink="">
      <xdr:nvSpPr>
        <xdr:cNvPr id="811" name="フローチャート: 判断 810"/>
        <xdr:cNvSpPr/>
      </xdr:nvSpPr>
      <xdr:spPr>
        <a:xfrm>
          <a:off x="18605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76569</xdr:rowOff>
    </xdr:from>
    <xdr:ext cx="469744" cy="259045"/>
    <xdr:sp macro="" textlink="">
      <xdr:nvSpPr>
        <xdr:cNvPr id="812" name="テキスト ボックス 811"/>
        <xdr:cNvSpPr txBox="1"/>
      </xdr:nvSpPr>
      <xdr:spPr>
        <a:xfrm>
          <a:off x="18421428"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11340</xdr:rowOff>
    </xdr:from>
    <xdr:to>
      <xdr:col>116</xdr:col>
      <xdr:colOff>114300</xdr:colOff>
      <xdr:row>53</xdr:row>
      <xdr:rowOff>112940</xdr:rowOff>
    </xdr:to>
    <xdr:sp macro="" textlink="">
      <xdr:nvSpPr>
        <xdr:cNvPr id="818" name="楕円 817"/>
        <xdr:cNvSpPr/>
      </xdr:nvSpPr>
      <xdr:spPr>
        <a:xfrm>
          <a:off x="22110700" y="90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34217</xdr:rowOff>
    </xdr:from>
    <xdr:ext cx="534377" cy="259045"/>
    <xdr:sp macro="" textlink="">
      <xdr:nvSpPr>
        <xdr:cNvPr id="819" name="貸付金該当値テキスト"/>
        <xdr:cNvSpPr txBox="1"/>
      </xdr:nvSpPr>
      <xdr:spPr>
        <a:xfrm>
          <a:off x="22212300" y="89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122798</xdr:rowOff>
    </xdr:from>
    <xdr:to>
      <xdr:col>112</xdr:col>
      <xdr:colOff>38100</xdr:colOff>
      <xdr:row>53</xdr:row>
      <xdr:rowOff>52948</xdr:rowOff>
    </xdr:to>
    <xdr:sp macro="" textlink="">
      <xdr:nvSpPr>
        <xdr:cNvPr id="820" name="楕円 819"/>
        <xdr:cNvSpPr/>
      </xdr:nvSpPr>
      <xdr:spPr>
        <a:xfrm>
          <a:off x="21272500" y="90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69475</xdr:rowOff>
    </xdr:from>
    <xdr:ext cx="534377" cy="259045"/>
    <xdr:sp macro="" textlink="">
      <xdr:nvSpPr>
        <xdr:cNvPr id="821" name="テキスト ボックス 820"/>
        <xdr:cNvSpPr txBox="1"/>
      </xdr:nvSpPr>
      <xdr:spPr>
        <a:xfrm>
          <a:off x="21056111" y="881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115385</xdr:rowOff>
    </xdr:from>
    <xdr:to>
      <xdr:col>107</xdr:col>
      <xdr:colOff>101600</xdr:colOff>
      <xdr:row>52</xdr:row>
      <xdr:rowOff>45535</xdr:rowOff>
    </xdr:to>
    <xdr:sp macro="" textlink="">
      <xdr:nvSpPr>
        <xdr:cNvPr id="822" name="楕円 821"/>
        <xdr:cNvSpPr/>
      </xdr:nvSpPr>
      <xdr:spPr>
        <a:xfrm>
          <a:off x="20383500" y="88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62062</xdr:rowOff>
    </xdr:from>
    <xdr:ext cx="534377" cy="259045"/>
    <xdr:sp macro="" textlink="">
      <xdr:nvSpPr>
        <xdr:cNvPr id="823" name="テキスト ボックス 822"/>
        <xdr:cNvSpPr txBox="1"/>
      </xdr:nvSpPr>
      <xdr:spPr>
        <a:xfrm>
          <a:off x="20167111" y="863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726</xdr:rowOff>
    </xdr:from>
    <xdr:to>
      <xdr:col>102</xdr:col>
      <xdr:colOff>165100</xdr:colOff>
      <xdr:row>53</xdr:row>
      <xdr:rowOff>102326</xdr:rowOff>
    </xdr:to>
    <xdr:sp macro="" textlink="">
      <xdr:nvSpPr>
        <xdr:cNvPr id="824" name="楕円 823"/>
        <xdr:cNvSpPr/>
      </xdr:nvSpPr>
      <xdr:spPr>
        <a:xfrm>
          <a:off x="19494500" y="908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118853</xdr:rowOff>
    </xdr:from>
    <xdr:ext cx="534377" cy="259045"/>
    <xdr:sp macro="" textlink="">
      <xdr:nvSpPr>
        <xdr:cNvPr id="825" name="テキスト ボックス 824"/>
        <xdr:cNvSpPr txBox="1"/>
      </xdr:nvSpPr>
      <xdr:spPr>
        <a:xfrm>
          <a:off x="19278111" y="886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160027</xdr:rowOff>
    </xdr:from>
    <xdr:to>
      <xdr:col>98</xdr:col>
      <xdr:colOff>38100</xdr:colOff>
      <xdr:row>52</xdr:row>
      <xdr:rowOff>90177</xdr:rowOff>
    </xdr:to>
    <xdr:sp macro="" textlink="">
      <xdr:nvSpPr>
        <xdr:cNvPr id="826" name="楕円 825"/>
        <xdr:cNvSpPr/>
      </xdr:nvSpPr>
      <xdr:spPr>
        <a:xfrm>
          <a:off x="18605500" y="890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106704</xdr:rowOff>
    </xdr:from>
    <xdr:ext cx="534377" cy="259045"/>
    <xdr:sp macro="" textlink="">
      <xdr:nvSpPr>
        <xdr:cNvPr id="827" name="テキスト ボックス 826"/>
        <xdr:cNvSpPr txBox="1"/>
      </xdr:nvSpPr>
      <xdr:spPr>
        <a:xfrm>
          <a:off x="18389111" y="867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9" name="テキスト ボックス 83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1" name="テキスト ボックス 84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3" name="テキスト ボックス 84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5" name="テキスト ボックス 84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9" name="直線コネクタ 848"/>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50"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51" name="直線コネクタ 850"/>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52"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53" name="直線コネクタ 852"/>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38097</xdr:rowOff>
    </xdr:from>
    <xdr:to>
      <xdr:col>116</xdr:col>
      <xdr:colOff>63500</xdr:colOff>
      <xdr:row>77</xdr:row>
      <xdr:rowOff>45293</xdr:rowOff>
    </xdr:to>
    <xdr:cxnSp macro="">
      <xdr:nvCxnSpPr>
        <xdr:cNvPr id="854" name="直線コネクタ 853"/>
        <xdr:cNvCxnSpPr/>
      </xdr:nvCxnSpPr>
      <xdr:spPr>
        <a:xfrm>
          <a:off x="21323300" y="13239747"/>
          <a:ext cx="8382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8340</xdr:rowOff>
    </xdr:from>
    <xdr:ext cx="534377" cy="259045"/>
    <xdr:sp macro="" textlink="">
      <xdr:nvSpPr>
        <xdr:cNvPr id="855" name="繰出金平均値テキスト"/>
        <xdr:cNvSpPr txBox="1"/>
      </xdr:nvSpPr>
      <xdr:spPr>
        <a:xfrm>
          <a:off x="22212300" y="13038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6" name="フローチャート: 判断 855"/>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33401</xdr:rowOff>
    </xdr:from>
    <xdr:to>
      <xdr:col>111</xdr:col>
      <xdr:colOff>177800</xdr:colOff>
      <xdr:row>77</xdr:row>
      <xdr:rowOff>38097</xdr:rowOff>
    </xdr:to>
    <xdr:cxnSp macro="">
      <xdr:nvCxnSpPr>
        <xdr:cNvPr id="857" name="直線コネクタ 856"/>
        <xdr:cNvCxnSpPr/>
      </xdr:nvCxnSpPr>
      <xdr:spPr>
        <a:xfrm>
          <a:off x="20434300" y="13235051"/>
          <a:ext cx="8890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8" name="フローチャート: 判断 857"/>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104825</xdr:rowOff>
    </xdr:from>
    <xdr:ext cx="534377" cy="259045"/>
    <xdr:sp macro="" textlink="">
      <xdr:nvSpPr>
        <xdr:cNvPr id="859" name="テキスト ボックス 858"/>
        <xdr:cNvSpPr txBox="1"/>
      </xdr:nvSpPr>
      <xdr:spPr>
        <a:xfrm>
          <a:off x="21056111" y="129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33401</xdr:rowOff>
    </xdr:from>
    <xdr:to>
      <xdr:col>107</xdr:col>
      <xdr:colOff>50800</xdr:colOff>
      <xdr:row>77</xdr:row>
      <xdr:rowOff>49645</xdr:rowOff>
    </xdr:to>
    <xdr:cxnSp macro="">
      <xdr:nvCxnSpPr>
        <xdr:cNvPr id="860" name="直線コネクタ 859"/>
        <xdr:cNvCxnSpPr/>
      </xdr:nvCxnSpPr>
      <xdr:spPr>
        <a:xfrm flipV="1">
          <a:off x="19545300" y="13235051"/>
          <a:ext cx="8890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61" name="フローチャート: 判断 860"/>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90078</xdr:rowOff>
    </xdr:from>
    <xdr:ext cx="534377" cy="259045"/>
    <xdr:sp macro="" textlink="">
      <xdr:nvSpPr>
        <xdr:cNvPr id="862" name="テキスト ボックス 861"/>
        <xdr:cNvSpPr txBox="1"/>
      </xdr:nvSpPr>
      <xdr:spPr>
        <a:xfrm>
          <a:off x="20167111" y="132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36624</xdr:rowOff>
    </xdr:from>
    <xdr:to>
      <xdr:col>102</xdr:col>
      <xdr:colOff>114300</xdr:colOff>
      <xdr:row>77</xdr:row>
      <xdr:rowOff>49645</xdr:rowOff>
    </xdr:to>
    <xdr:cxnSp macro="">
      <xdr:nvCxnSpPr>
        <xdr:cNvPr id="863" name="直線コネクタ 862"/>
        <xdr:cNvCxnSpPr/>
      </xdr:nvCxnSpPr>
      <xdr:spPr>
        <a:xfrm>
          <a:off x="18656300" y="13238274"/>
          <a:ext cx="8890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163171</xdr:rowOff>
    </xdr:from>
    <xdr:to>
      <xdr:col>102</xdr:col>
      <xdr:colOff>165100</xdr:colOff>
      <xdr:row>77</xdr:row>
      <xdr:rowOff>93321</xdr:rowOff>
    </xdr:to>
    <xdr:sp macro="" textlink="">
      <xdr:nvSpPr>
        <xdr:cNvPr id="864" name="フローチャート: 判断 863"/>
        <xdr:cNvSpPr/>
      </xdr:nvSpPr>
      <xdr:spPr>
        <a:xfrm>
          <a:off x="19494500" y="131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109849</xdr:rowOff>
    </xdr:from>
    <xdr:ext cx="534377" cy="259045"/>
    <xdr:sp macro="" textlink="">
      <xdr:nvSpPr>
        <xdr:cNvPr id="865" name="テキスト ボックス 864"/>
        <xdr:cNvSpPr txBox="1"/>
      </xdr:nvSpPr>
      <xdr:spPr>
        <a:xfrm>
          <a:off x="19278111" y="1296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166647</xdr:rowOff>
    </xdr:from>
    <xdr:to>
      <xdr:col>98</xdr:col>
      <xdr:colOff>38100</xdr:colOff>
      <xdr:row>77</xdr:row>
      <xdr:rowOff>96797</xdr:rowOff>
    </xdr:to>
    <xdr:sp macro="" textlink="">
      <xdr:nvSpPr>
        <xdr:cNvPr id="866" name="フローチャート: 判断 865"/>
        <xdr:cNvSpPr/>
      </xdr:nvSpPr>
      <xdr:spPr>
        <a:xfrm>
          <a:off x="18605500" y="131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87924</xdr:rowOff>
    </xdr:from>
    <xdr:ext cx="534377" cy="259045"/>
    <xdr:sp macro="" textlink="">
      <xdr:nvSpPr>
        <xdr:cNvPr id="867" name="テキスト ボックス 866"/>
        <xdr:cNvSpPr txBox="1"/>
      </xdr:nvSpPr>
      <xdr:spPr>
        <a:xfrm>
          <a:off x="18389111" y="1328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165943</xdr:rowOff>
    </xdr:from>
    <xdr:to>
      <xdr:col>116</xdr:col>
      <xdr:colOff>114300</xdr:colOff>
      <xdr:row>77</xdr:row>
      <xdr:rowOff>96093</xdr:rowOff>
    </xdr:to>
    <xdr:sp macro="" textlink="">
      <xdr:nvSpPr>
        <xdr:cNvPr id="873" name="楕円 872"/>
        <xdr:cNvSpPr/>
      </xdr:nvSpPr>
      <xdr:spPr>
        <a:xfrm>
          <a:off x="22110700" y="1319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135340</xdr:rowOff>
    </xdr:from>
    <xdr:ext cx="534377" cy="259045"/>
    <xdr:sp macro="" textlink="">
      <xdr:nvSpPr>
        <xdr:cNvPr id="874" name="繰出金該当値テキスト"/>
        <xdr:cNvSpPr txBox="1"/>
      </xdr:nvSpPr>
      <xdr:spPr>
        <a:xfrm>
          <a:off x="22212300" y="131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158747</xdr:rowOff>
    </xdr:from>
    <xdr:to>
      <xdr:col>112</xdr:col>
      <xdr:colOff>38100</xdr:colOff>
      <xdr:row>77</xdr:row>
      <xdr:rowOff>88897</xdr:rowOff>
    </xdr:to>
    <xdr:sp macro="" textlink="">
      <xdr:nvSpPr>
        <xdr:cNvPr id="875" name="楕円 874"/>
        <xdr:cNvSpPr/>
      </xdr:nvSpPr>
      <xdr:spPr>
        <a:xfrm>
          <a:off x="21272500" y="131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80024</xdr:rowOff>
    </xdr:from>
    <xdr:ext cx="534377" cy="259045"/>
    <xdr:sp macro="" textlink="">
      <xdr:nvSpPr>
        <xdr:cNvPr id="876" name="テキスト ボックス 875"/>
        <xdr:cNvSpPr txBox="1"/>
      </xdr:nvSpPr>
      <xdr:spPr>
        <a:xfrm>
          <a:off x="21056111" y="1328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154051</xdr:rowOff>
    </xdr:from>
    <xdr:to>
      <xdr:col>107</xdr:col>
      <xdr:colOff>101600</xdr:colOff>
      <xdr:row>77</xdr:row>
      <xdr:rowOff>84201</xdr:rowOff>
    </xdr:to>
    <xdr:sp macro="" textlink="">
      <xdr:nvSpPr>
        <xdr:cNvPr id="877" name="楕円 876"/>
        <xdr:cNvSpPr/>
      </xdr:nvSpPr>
      <xdr:spPr>
        <a:xfrm>
          <a:off x="20383500" y="131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100728</xdr:rowOff>
    </xdr:from>
    <xdr:ext cx="534377" cy="259045"/>
    <xdr:sp macro="" textlink="">
      <xdr:nvSpPr>
        <xdr:cNvPr id="878" name="テキスト ボックス 877"/>
        <xdr:cNvSpPr txBox="1"/>
      </xdr:nvSpPr>
      <xdr:spPr>
        <a:xfrm>
          <a:off x="20167111" y="1295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170295</xdr:rowOff>
    </xdr:from>
    <xdr:to>
      <xdr:col>102</xdr:col>
      <xdr:colOff>165100</xdr:colOff>
      <xdr:row>77</xdr:row>
      <xdr:rowOff>100445</xdr:rowOff>
    </xdr:to>
    <xdr:sp macro="" textlink="">
      <xdr:nvSpPr>
        <xdr:cNvPr id="879" name="楕円 878"/>
        <xdr:cNvSpPr/>
      </xdr:nvSpPr>
      <xdr:spPr>
        <a:xfrm>
          <a:off x="19494500" y="132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91572</xdr:rowOff>
    </xdr:from>
    <xdr:ext cx="534377" cy="259045"/>
    <xdr:sp macro="" textlink="">
      <xdr:nvSpPr>
        <xdr:cNvPr id="880" name="テキスト ボックス 879"/>
        <xdr:cNvSpPr txBox="1"/>
      </xdr:nvSpPr>
      <xdr:spPr>
        <a:xfrm>
          <a:off x="19278111" y="1329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157274</xdr:rowOff>
    </xdr:from>
    <xdr:to>
      <xdr:col>98</xdr:col>
      <xdr:colOff>38100</xdr:colOff>
      <xdr:row>77</xdr:row>
      <xdr:rowOff>87424</xdr:rowOff>
    </xdr:to>
    <xdr:sp macro="" textlink="">
      <xdr:nvSpPr>
        <xdr:cNvPr id="881" name="楕円 880"/>
        <xdr:cNvSpPr/>
      </xdr:nvSpPr>
      <xdr:spPr>
        <a:xfrm>
          <a:off x="18605500" y="1318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103951</xdr:rowOff>
    </xdr:from>
    <xdr:ext cx="534377" cy="259045"/>
    <xdr:sp macro="" textlink="">
      <xdr:nvSpPr>
        <xdr:cNvPr id="882" name="テキスト ボックス 881"/>
        <xdr:cNvSpPr txBox="1"/>
      </xdr:nvSpPr>
      <xdr:spPr>
        <a:xfrm>
          <a:off x="18389111" y="129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1" name="フローチャート: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3" name="フローチャート: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4" name="テキスト ボックス 913"/>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6" name="フローチャート: 判断 915"/>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7" name="テキスト ボックス 91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9" name="フローチャート: 判断 918"/>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0" name="テキスト ボックス 919"/>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100330</xdr:rowOff>
    </xdr:from>
    <xdr:to>
      <xdr:col>98</xdr:col>
      <xdr:colOff>38100</xdr:colOff>
      <xdr:row>92</xdr:row>
      <xdr:rowOff>30480</xdr:rowOff>
    </xdr:to>
    <xdr:sp macro="" textlink="">
      <xdr:nvSpPr>
        <xdr:cNvPr id="921" name="フローチャート: 判断 920"/>
        <xdr:cNvSpPr/>
      </xdr:nvSpPr>
      <xdr:spPr>
        <a:xfrm>
          <a:off x="18605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90</xdr:row>
      <xdr:rowOff>47007</xdr:rowOff>
    </xdr:from>
    <xdr:ext cx="313932" cy="259045"/>
    <xdr:sp macro="" textlink="">
      <xdr:nvSpPr>
        <xdr:cNvPr id="922" name="テキスト ボックス 921"/>
        <xdr:cNvSpPr txBox="1"/>
      </xdr:nvSpPr>
      <xdr:spPr>
        <a:xfrm>
          <a:off x="18499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8" name="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0" name="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1" name="テキスト ボックス 930"/>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2" name="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3" name="テキスト ボックス 932"/>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4" name="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5" name="テキスト ボックス 934"/>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6" name="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7" name="テキスト ボックス 936"/>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貸付金及び普通建設事業費（</a:t>
          </a:r>
          <a:r>
            <a:rPr kumimoji="1" lang="ja-JP" altLang="en-US" sz="1300">
              <a:solidFill>
                <a:schemeClr val="tx1"/>
              </a:solidFill>
              <a:latin typeface="ＭＳ Ｐゴシック" panose="020B0600070205080204" pitchFamily="50" charset="-128"/>
              <a:ea typeface="ＭＳ Ｐゴシック" panose="020B0600070205080204" pitchFamily="50" charset="-128"/>
            </a:rPr>
            <a:t>新規）、積立金を除き、類似団体平均を下回っている。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貸付金が平均を大きく上回っているのは、本市が中小企業支援のため、金融機関が行う中小企業への制度融資の財源として、金融機関に無利子で資金を預ける「預託金方式」を取っており、中小企業がこれを利用しているためであり、預託金は当該年度内に全額返還され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普通建設事業費（新規）については、水木しげるロードリニューアル事業の本格実施に伴い平均値を上回っている。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積立金については、寄附金の増加に伴う魚と鬼太郎のまち境港ふるさと基金への積立金増により平均値を上回っている。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34,498
34,005
29.10
17,099,043
16,919,201
101,226
7,897,166
12,401,647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160350</xdr:rowOff>
    </xdr:from>
    <xdr:to>
      <xdr:col>24</xdr:col>
      <xdr:colOff>63500</xdr:colOff>
      <xdr:row>37</xdr:row>
      <xdr:rowOff>330</xdr:rowOff>
    </xdr:to>
    <xdr:cxnSp macro="">
      <xdr:nvCxnSpPr>
        <xdr:cNvPr id="60" name="直線コネクタ 59"/>
        <xdr:cNvCxnSpPr/>
      </xdr:nvCxnSpPr>
      <xdr:spPr>
        <a:xfrm flipV="1">
          <a:off x="3797300" y="63325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101769</xdr:rowOff>
    </xdr:from>
    <xdr:ext cx="469744" cy="259045"/>
    <xdr:sp macro="" textlink="">
      <xdr:nvSpPr>
        <xdr:cNvPr id="61" name="議会費平均値テキスト"/>
        <xdr:cNvSpPr txBox="1"/>
      </xdr:nvSpPr>
      <xdr:spPr>
        <a:xfrm>
          <a:off x="4686300" y="627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157531</xdr:rowOff>
    </xdr:from>
    <xdr:to>
      <xdr:col>19</xdr:col>
      <xdr:colOff>177800</xdr:colOff>
      <xdr:row>37</xdr:row>
      <xdr:rowOff>330</xdr:rowOff>
    </xdr:to>
    <xdr:cxnSp macro="">
      <xdr:nvCxnSpPr>
        <xdr:cNvPr id="63" name="直線コネクタ 62"/>
        <xdr:cNvCxnSpPr/>
      </xdr:nvCxnSpPr>
      <xdr:spPr>
        <a:xfrm>
          <a:off x="2908300" y="6329731"/>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42486</xdr:rowOff>
    </xdr:from>
    <xdr:ext cx="469744" cy="259045"/>
    <xdr:sp macro="" textlink="">
      <xdr:nvSpPr>
        <xdr:cNvPr id="65" name="テキスト ボックス 64"/>
        <xdr:cNvSpPr txBox="1"/>
      </xdr:nvSpPr>
      <xdr:spPr>
        <a:xfrm>
          <a:off x="3562428" y="63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157531</xdr:rowOff>
    </xdr:from>
    <xdr:to>
      <xdr:col>15</xdr:col>
      <xdr:colOff>50800</xdr:colOff>
      <xdr:row>36</xdr:row>
      <xdr:rowOff>169113</xdr:rowOff>
    </xdr:to>
    <xdr:cxnSp macro="">
      <xdr:nvCxnSpPr>
        <xdr:cNvPr id="66" name="直線コネクタ 65"/>
        <xdr:cNvCxnSpPr/>
      </xdr:nvCxnSpPr>
      <xdr:spPr>
        <a:xfrm flipV="1">
          <a:off x="2019300" y="6329731"/>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52112</xdr:rowOff>
    </xdr:from>
    <xdr:ext cx="469744" cy="259045"/>
    <xdr:sp macro="" textlink="">
      <xdr:nvSpPr>
        <xdr:cNvPr id="68" name="テキスト ボックス 67"/>
        <xdr:cNvSpPr txBox="1"/>
      </xdr:nvSpPr>
      <xdr:spPr>
        <a:xfrm>
          <a:off x="2673428" y="60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169113</xdr:rowOff>
    </xdr:from>
    <xdr:to>
      <xdr:col>10</xdr:col>
      <xdr:colOff>114300</xdr:colOff>
      <xdr:row>36</xdr:row>
      <xdr:rowOff>170790</xdr:rowOff>
    </xdr:to>
    <xdr:cxnSp macro="">
      <xdr:nvCxnSpPr>
        <xdr:cNvPr id="69" name="直線コネクタ 68"/>
        <xdr:cNvCxnSpPr/>
      </xdr:nvCxnSpPr>
      <xdr:spPr>
        <a:xfrm flipV="1">
          <a:off x="1130300" y="6341313"/>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104597</xdr:rowOff>
    </xdr:from>
    <xdr:to>
      <xdr:col>10</xdr:col>
      <xdr:colOff>165100</xdr:colOff>
      <xdr:row>37</xdr:row>
      <xdr:rowOff>34747</xdr:rowOff>
    </xdr:to>
    <xdr:sp macro="" textlink="">
      <xdr:nvSpPr>
        <xdr:cNvPr id="70" name="フローチャート: 判断 69"/>
        <xdr:cNvSpPr/>
      </xdr:nvSpPr>
      <xdr:spPr>
        <a:xfrm>
          <a:off x="1968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51274</xdr:rowOff>
    </xdr:from>
    <xdr:ext cx="469744" cy="259045"/>
    <xdr:sp macro="" textlink="">
      <xdr:nvSpPr>
        <xdr:cNvPr id="71" name="テキスト ボックス 70"/>
        <xdr:cNvSpPr txBox="1"/>
      </xdr:nvSpPr>
      <xdr:spPr>
        <a:xfrm>
          <a:off x="1784428" y="60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110084</xdr:rowOff>
    </xdr:from>
    <xdr:to>
      <xdr:col>6</xdr:col>
      <xdr:colOff>38100</xdr:colOff>
      <xdr:row>37</xdr:row>
      <xdr:rowOff>40234</xdr:rowOff>
    </xdr:to>
    <xdr:sp macro="" textlink="">
      <xdr:nvSpPr>
        <xdr:cNvPr id="72" name="フローチャート: 判断 71"/>
        <xdr:cNvSpPr/>
      </xdr:nvSpPr>
      <xdr:spPr>
        <a:xfrm>
          <a:off x="1079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56761</xdr:rowOff>
    </xdr:from>
    <xdr:ext cx="469744" cy="259045"/>
    <xdr:sp macro="" textlink="">
      <xdr:nvSpPr>
        <xdr:cNvPr id="73" name="テキスト ボックス 72"/>
        <xdr:cNvSpPr txBox="1"/>
      </xdr:nvSpPr>
      <xdr:spPr>
        <a:xfrm>
          <a:off x="895428" y="605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109550</xdr:rowOff>
    </xdr:from>
    <xdr:to>
      <xdr:col>24</xdr:col>
      <xdr:colOff>114300</xdr:colOff>
      <xdr:row>37</xdr:row>
      <xdr:rowOff>39700</xdr:rowOff>
    </xdr:to>
    <xdr:sp macro="" textlink="">
      <xdr:nvSpPr>
        <xdr:cNvPr id="79" name="楕円 78"/>
        <xdr:cNvSpPr/>
      </xdr:nvSpPr>
      <xdr:spPr>
        <a:xfrm>
          <a:off x="4584700" y="62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132427</xdr:rowOff>
    </xdr:from>
    <xdr:ext cx="469744" cy="259045"/>
    <xdr:sp macro="" textlink="">
      <xdr:nvSpPr>
        <xdr:cNvPr id="80" name="議会費該当値テキスト"/>
        <xdr:cNvSpPr txBox="1"/>
      </xdr:nvSpPr>
      <xdr:spPr>
        <a:xfrm>
          <a:off x="4686300" y="613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120980</xdr:rowOff>
    </xdr:from>
    <xdr:to>
      <xdr:col>20</xdr:col>
      <xdr:colOff>38100</xdr:colOff>
      <xdr:row>37</xdr:row>
      <xdr:rowOff>51130</xdr:rowOff>
    </xdr:to>
    <xdr:sp macro="" textlink="">
      <xdr:nvSpPr>
        <xdr:cNvPr id="81" name="楕円 80"/>
        <xdr:cNvSpPr/>
      </xdr:nvSpPr>
      <xdr:spPr>
        <a:xfrm>
          <a:off x="3746500" y="62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67657</xdr:rowOff>
    </xdr:from>
    <xdr:ext cx="469744" cy="259045"/>
    <xdr:sp macro="" textlink="">
      <xdr:nvSpPr>
        <xdr:cNvPr id="82" name="テキスト ボックス 81"/>
        <xdr:cNvSpPr txBox="1"/>
      </xdr:nvSpPr>
      <xdr:spPr>
        <a:xfrm>
          <a:off x="3562428" y="606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106731</xdr:rowOff>
    </xdr:from>
    <xdr:to>
      <xdr:col>15</xdr:col>
      <xdr:colOff>101600</xdr:colOff>
      <xdr:row>37</xdr:row>
      <xdr:rowOff>36881</xdr:rowOff>
    </xdr:to>
    <xdr:sp macro="" textlink="">
      <xdr:nvSpPr>
        <xdr:cNvPr id="83" name="楕円 82"/>
        <xdr:cNvSpPr/>
      </xdr:nvSpPr>
      <xdr:spPr>
        <a:xfrm>
          <a:off x="2857500" y="627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28008</xdr:rowOff>
    </xdr:from>
    <xdr:ext cx="469744" cy="259045"/>
    <xdr:sp macro="" textlink="">
      <xdr:nvSpPr>
        <xdr:cNvPr id="84" name="テキスト ボックス 83"/>
        <xdr:cNvSpPr txBox="1"/>
      </xdr:nvSpPr>
      <xdr:spPr>
        <a:xfrm>
          <a:off x="2673428" y="637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118313</xdr:rowOff>
    </xdr:from>
    <xdr:to>
      <xdr:col>10</xdr:col>
      <xdr:colOff>165100</xdr:colOff>
      <xdr:row>37</xdr:row>
      <xdr:rowOff>48463</xdr:rowOff>
    </xdr:to>
    <xdr:sp macro="" textlink="">
      <xdr:nvSpPr>
        <xdr:cNvPr id="85" name="楕円 84"/>
        <xdr:cNvSpPr/>
      </xdr:nvSpPr>
      <xdr:spPr>
        <a:xfrm>
          <a:off x="1968500" y="629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39590</xdr:rowOff>
    </xdr:from>
    <xdr:ext cx="469744" cy="259045"/>
    <xdr:sp macro="" textlink="">
      <xdr:nvSpPr>
        <xdr:cNvPr id="86" name="テキスト ボックス 85"/>
        <xdr:cNvSpPr txBox="1"/>
      </xdr:nvSpPr>
      <xdr:spPr>
        <a:xfrm>
          <a:off x="1784428" y="638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119990</xdr:rowOff>
    </xdr:from>
    <xdr:to>
      <xdr:col>6</xdr:col>
      <xdr:colOff>38100</xdr:colOff>
      <xdr:row>37</xdr:row>
      <xdr:rowOff>50140</xdr:rowOff>
    </xdr:to>
    <xdr:sp macro="" textlink="">
      <xdr:nvSpPr>
        <xdr:cNvPr id="87" name="楕円 86"/>
        <xdr:cNvSpPr/>
      </xdr:nvSpPr>
      <xdr:spPr>
        <a:xfrm>
          <a:off x="1079500" y="62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41267</xdr:rowOff>
    </xdr:from>
    <xdr:ext cx="469744" cy="259045"/>
    <xdr:sp macro="" textlink="">
      <xdr:nvSpPr>
        <xdr:cNvPr id="88" name="テキスト ボックス 87"/>
        <xdr:cNvSpPr txBox="1"/>
      </xdr:nvSpPr>
      <xdr:spPr>
        <a:xfrm>
          <a:off x="895428" y="638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127918</xdr:rowOff>
    </xdr:from>
    <xdr:to>
      <xdr:col>24</xdr:col>
      <xdr:colOff>63500</xdr:colOff>
      <xdr:row>58</xdr:row>
      <xdr:rowOff>956</xdr:rowOff>
    </xdr:to>
    <xdr:cxnSp macro="">
      <xdr:nvCxnSpPr>
        <xdr:cNvPr id="115" name="直線コネクタ 114"/>
        <xdr:cNvCxnSpPr/>
      </xdr:nvCxnSpPr>
      <xdr:spPr>
        <a:xfrm flipV="1">
          <a:off x="3797300" y="9900568"/>
          <a:ext cx="838200" cy="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71467</xdr:rowOff>
    </xdr:from>
    <xdr:ext cx="534377" cy="259045"/>
    <xdr:sp macro="" textlink="">
      <xdr:nvSpPr>
        <xdr:cNvPr id="116" name="総務費平均値テキスト"/>
        <xdr:cNvSpPr txBox="1"/>
      </xdr:nvSpPr>
      <xdr:spPr>
        <a:xfrm>
          <a:off x="4686300" y="984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956</xdr:rowOff>
    </xdr:from>
    <xdr:to>
      <xdr:col>19</xdr:col>
      <xdr:colOff>177800</xdr:colOff>
      <xdr:row>58</xdr:row>
      <xdr:rowOff>15545</xdr:rowOff>
    </xdr:to>
    <xdr:cxnSp macro="">
      <xdr:nvCxnSpPr>
        <xdr:cNvPr id="118" name="直線コネクタ 117"/>
        <xdr:cNvCxnSpPr/>
      </xdr:nvCxnSpPr>
      <xdr:spPr>
        <a:xfrm flipV="1">
          <a:off x="2908300" y="9945056"/>
          <a:ext cx="889000" cy="1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33799</xdr:rowOff>
    </xdr:from>
    <xdr:ext cx="534377" cy="259045"/>
    <xdr:sp macro="" textlink="">
      <xdr:nvSpPr>
        <xdr:cNvPr id="120" name="テキスト ボックス 119"/>
        <xdr:cNvSpPr txBox="1"/>
      </xdr:nvSpPr>
      <xdr:spPr>
        <a:xfrm>
          <a:off x="3530111" y="963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6462</xdr:rowOff>
    </xdr:from>
    <xdr:to>
      <xdr:col>15</xdr:col>
      <xdr:colOff>50800</xdr:colOff>
      <xdr:row>58</xdr:row>
      <xdr:rowOff>15545</xdr:rowOff>
    </xdr:to>
    <xdr:cxnSp macro="">
      <xdr:nvCxnSpPr>
        <xdr:cNvPr id="121" name="直線コネクタ 120"/>
        <xdr:cNvCxnSpPr/>
      </xdr:nvCxnSpPr>
      <xdr:spPr>
        <a:xfrm>
          <a:off x="2019300" y="9950562"/>
          <a:ext cx="88900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51519</xdr:rowOff>
    </xdr:from>
    <xdr:ext cx="534377" cy="259045"/>
    <xdr:sp macro="" textlink="">
      <xdr:nvSpPr>
        <xdr:cNvPr id="123" name="テキスト ボックス 122"/>
        <xdr:cNvSpPr txBox="1"/>
      </xdr:nvSpPr>
      <xdr:spPr>
        <a:xfrm>
          <a:off x="2641111" y="965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164871</xdr:rowOff>
    </xdr:from>
    <xdr:to>
      <xdr:col>10</xdr:col>
      <xdr:colOff>114300</xdr:colOff>
      <xdr:row>58</xdr:row>
      <xdr:rowOff>6462</xdr:rowOff>
    </xdr:to>
    <xdr:cxnSp macro="">
      <xdr:nvCxnSpPr>
        <xdr:cNvPr id="124" name="直線コネクタ 123"/>
        <xdr:cNvCxnSpPr/>
      </xdr:nvCxnSpPr>
      <xdr:spPr>
        <a:xfrm>
          <a:off x="1130300" y="9937521"/>
          <a:ext cx="8890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55273</xdr:rowOff>
    </xdr:from>
    <xdr:to>
      <xdr:col>10</xdr:col>
      <xdr:colOff>165100</xdr:colOff>
      <xdr:row>57</xdr:row>
      <xdr:rowOff>156873</xdr:rowOff>
    </xdr:to>
    <xdr:sp macro="" textlink="">
      <xdr:nvSpPr>
        <xdr:cNvPr id="125" name="フローチャート: 判断 124"/>
        <xdr:cNvSpPr/>
      </xdr:nvSpPr>
      <xdr:spPr>
        <a:xfrm>
          <a:off x="1968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1950</xdr:rowOff>
    </xdr:from>
    <xdr:ext cx="534377" cy="259045"/>
    <xdr:sp macro="" textlink="">
      <xdr:nvSpPr>
        <xdr:cNvPr id="126" name="テキスト ボックス 125"/>
        <xdr:cNvSpPr txBox="1"/>
      </xdr:nvSpPr>
      <xdr:spPr>
        <a:xfrm>
          <a:off x="1752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70239</xdr:rowOff>
    </xdr:from>
    <xdr:to>
      <xdr:col>6</xdr:col>
      <xdr:colOff>38100</xdr:colOff>
      <xdr:row>58</xdr:row>
      <xdr:rowOff>389</xdr:rowOff>
    </xdr:to>
    <xdr:sp macro="" textlink="">
      <xdr:nvSpPr>
        <xdr:cNvPr id="127" name="フローチャート: 判断 126"/>
        <xdr:cNvSpPr/>
      </xdr:nvSpPr>
      <xdr:spPr>
        <a:xfrm>
          <a:off x="1079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16916</xdr:rowOff>
    </xdr:from>
    <xdr:ext cx="534377" cy="259045"/>
    <xdr:sp macro="" textlink="">
      <xdr:nvSpPr>
        <xdr:cNvPr id="128" name="テキスト ボックス 127"/>
        <xdr:cNvSpPr txBox="1"/>
      </xdr:nvSpPr>
      <xdr:spPr>
        <a:xfrm>
          <a:off x="863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77118</xdr:rowOff>
    </xdr:from>
    <xdr:to>
      <xdr:col>24</xdr:col>
      <xdr:colOff>114300</xdr:colOff>
      <xdr:row>58</xdr:row>
      <xdr:rowOff>7268</xdr:rowOff>
    </xdr:to>
    <xdr:sp macro="" textlink="">
      <xdr:nvSpPr>
        <xdr:cNvPr id="134" name="楕円 133"/>
        <xdr:cNvSpPr/>
      </xdr:nvSpPr>
      <xdr:spPr>
        <a:xfrm>
          <a:off x="4584700" y="984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36495</xdr:rowOff>
    </xdr:from>
    <xdr:ext cx="534377" cy="259045"/>
    <xdr:sp macro="" textlink="">
      <xdr:nvSpPr>
        <xdr:cNvPr id="135" name="総務費該当値テキスト"/>
        <xdr:cNvSpPr txBox="1"/>
      </xdr:nvSpPr>
      <xdr:spPr>
        <a:xfrm>
          <a:off x="4686300" y="963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121606</xdr:rowOff>
    </xdr:from>
    <xdr:to>
      <xdr:col>20</xdr:col>
      <xdr:colOff>38100</xdr:colOff>
      <xdr:row>58</xdr:row>
      <xdr:rowOff>51756</xdr:rowOff>
    </xdr:to>
    <xdr:sp macro="" textlink="">
      <xdr:nvSpPr>
        <xdr:cNvPr id="136" name="楕円 135"/>
        <xdr:cNvSpPr/>
      </xdr:nvSpPr>
      <xdr:spPr>
        <a:xfrm>
          <a:off x="3746500" y="98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42883</xdr:rowOff>
    </xdr:from>
    <xdr:ext cx="534377" cy="259045"/>
    <xdr:sp macro="" textlink="">
      <xdr:nvSpPr>
        <xdr:cNvPr id="137" name="テキスト ボックス 136"/>
        <xdr:cNvSpPr txBox="1"/>
      </xdr:nvSpPr>
      <xdr:spPr>
        <a:xfrm>
          <a:off x="3530111" y="998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136195</xdr:rowOff>
    </xdr:from>
    <xdr:to>
      <xdr:col>15</xdr:col>
      <xdr:colOff>101600</xdr:colOff>
      <xdr:row>58</xdr:row>
      <xdr:rowOff>66345</xdr:rowOff>
    </xdr:to>
    <xdr:sp macro="" textlink="">
      <xdr:nvSpPr>
        <xdr:cNvPr id="138" name="楕円 137"/>
        <xdr:cNvSpPr/>
      </xdr:nvSpPr>
      <xdr:spPr>
        <a:xfrm>
          <a:off x="2857500" y="99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57472</xdr:rowOff>
    </xdr:from>
    <xdr:ext cx="534377" cy="259045"/>
    <xdr:sp macro="" textlink="">
      <xdr:nvSpPr>
        <xdr:cNvPr id="139" name="テキスト ボックス 138"/>
        <xdr:cNvSpPr txBox="1"/>
      </xdr:nvSpPr>
      <xdr:spPr>
        <a:xfrm>
          <a:off x="2641111" y="100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127112</xdr:rowOff>
    </xdr:from>
    <xdr:to>
      <xdr:col>10</xdr:col>
      <xdr:colOff>165100</xdr:colOff>
      <xdr:row>58</xdr:row>
      <xdr:rowOff>57262</xdr:rowOff>
    </xdr:to>
    <xdr:sp macro="" textlink="">
      <xdr:nvSpPr>
        <xdr:cNvPr id="140" name="楕円 139"/>
        <xdr:cNvSpPr/>
      </xdr:nvSpPr>
      <xdr:spPr>
        <a:xfrm>
          <a:off x="1968500" y="98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48389</xdr:rowOff>
    </xdr:from>
    <xdr:ext cx="534377" cy="259045"/>
    <xdr:sp macro="" textlink="">
      <xdr:nvSpPr>
        <xdr:cNvPr id="141" name="テキスト ボックス 140"/>
        <xdr:cNvSpPr txBox="1"/>
      </xdr:nvSpPr>
      <xdr:spPr>
        <a:xfrm>
          <a:off x="1752111" y="9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114071</xdr:rowOff>
    </xdr:from>
    <xdr:to>
      <xdr:col>6</xdr:col>
      <xdr:colOff>38100</xdr:colOff>
      <xdr:row>58</xdr:row>
      <xdr:rowOff>44221</xdr:rowOff>
    </xdr:to>
    <xdr:sp macro="" textlink="">
      <xdr:nvSpPr>
        <xdr:cNvPr id="142" name="楕円 141"/>
        <xdr:cNvSpPr/>
      </xdr:nvSpPr>
      <xdr:spPr>
        <a:xfrm>
          <a:off x="1079500" y="98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35348</xdr:rowOff>
    </xdr:from>
    <xdr:ext cx="534377" cy="259045"/>
    <xdr:sp macro="" textlink="">
      <xdr:nvSpPr>
        <xdr:cNvPr id="143" name="テキスト ボックス 142"/>
        <xdr:cNvSpPr txBox="1"/>
      </xdr:nvSpPr>
      <xdr:spPr>
        <a:xfrm>
          <a:off x="863111" y="997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20572</xdr:rowOff>
    </xdr:from>
    <xdr:to>
      <xdr:col>24</xdr:col>
      <xdr:colOff>63500</xdr:colOff>
      <xdr:row>77</xdr:row>
      <xdr:rowOff>20955</xdr:rowOff>
    </xdr:to>
    <xdr:cxnSp macro="">
      <xdr:nvCxnSpPr>
        <xdr:cNvPr id="171" name="直線コネクタ 170"/>
        <xdr:cNvCxnSpPr/>
      </xdr:nvCxnSpPr>
      <xdr:spPr>
        <a:xfrm flipV="1">
          <a:off x="3797300" y="13222222"/>
          <a:ext cx="8382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35383</xdr:rowOff>
    </xdr:from>
    <xdr:ext cx="599010" cy="259045"/>
    <xdr:sp macro="" textlink="">
      <xdr:nvSpPr>
        <xdr:cNvPr id="172" name="民生費平均値テキスト"/>
        <xdr:cNvSpPr txBox="1"/>
      </xdr:nvSpPr>
      <xdr:spPr>
        <a:xfrm>
          <a:off x="4686300" y="1289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20955</xdr:rowOff>
    </xdr:from>
    <xdr:to>
      <xdr:col>19</xdr:col>
      <xdr:colOff>177800</xdr:colOff>
      <xdr:row>77</xdr:row>
      <xdr:rowOff>51036</xdr:rowOff>
    </xdr:to>
    <xdr:cxnSp macro="">
      <xdr:nvCxnSpPr>
        <xdr:cNvPr id="174" name="直線コネクタ 173"/>
        <xdr:cNvCxnSpPr/>
      </xdr:nvCxnSpPr>
      <xdr:spPr>
        <a:xfrm flipV="1">
          <a:off x="2908300" y="13222605"/>
          <a:ext cx="889000" cy="3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145204</xdr:rowOff>
    </xdr:from>
    <xdr:ext cx="599010" cy="259045"/>
    <xdr:sp macro="" textlink="">
      <xdr:nvSpPr>
        <xdr:cNvPr id="176" name="テキスト ボックス 175"/>
        <xdr:cNvSpPr txBox="1"/>
      </xdr:nvSpPr>
      <xdr:spPr>
        <a:xfrm>
          <a:off x="3497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51036</xdr:rowOff>
    </xdr:from>
    <xdr:to>
      <xdr:col>15</xdr:col>
      <xdr:colOff>50800</xdr:colOff>
      <xdr:row>77</xdr:row>
      <xdr:rowOff>60092</xdr:rowOff>
    </xdr:to>
    <xdr:cxnSp macro="">
      <xdr:nvCxnSpPr>
        <xdr:cNvPr id="177" name="直線コネクタ 176"/>
        <xdr:cNvCxnSpPr/>
      </xdr:nvCxnSpPr>
      <xdr:spPr>
        <a:xfrm flipV="1">
          <a:off x="2019300" y="13252686"/>
          <a:ext cx="889000" cy="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33831</xdr:rowOff>
    </xdr:from>
    <xdr:ext cx="599010" cy="259045"/>
    <xdr:sp macro="" textlink="">
      <xdr:nvSpPr>
        <xdr:cNvPr id="179" name="テキスト ボックス 178"/>
        <xdr:cNvSpPr txBox="1"/>
      </xdr:nvSpPr>
      <xdr:spPr>
        <a:xfrm>
          <a:off x="2608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60092</xdr:rowOff>
    </xdr:from>
    <xdr:to>
      <xdr:col>10</xdr:col>
      <xdr:colOff>114300</xdr:colOff>
      <xdr:row>77</xdr:row>
      <xdr:rowOff>119867</xdr:rowOff>
    </xdr:to>
    <xdr:cxnSp macro="">
      <xdr:nvCxnSpPr>
        <xdr:cNvPr id="180" name="直線コネクタ 179"/>
        <xdr:cNvCxnSpPr/>
      </xdr:nvCxnSpPr>
      <xdr:spPr>
        <a:xfrm flipV="1">
          <a:off x="1130300" y="13261742"/>
          <a:ext cx="889000" cy="5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153064</xdr:rowOff>
    </xdr:from>
    <xdr:to>
      <xdr:col>10</xdr:col>
      <xdr:colOff>165100</xdr:colOff>
      <xdr:row>77</xdr:row>
      <xdr:rowOff>83214</xdr:rowOff>
    </xdr:to>
    <xdr:sp macro="" textlink="">
      <xdr:nvSpPr>
        <xdr:cNvPr id="181" name="フローチャート: 判断 180"/>
        <xdr:cNvSpPr/>
      </xdr:nvSpPr>
      <xdr:spPr>
        <a:xfrm>
          <a:off x="1968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99741</xdr:rowOff>
    </xdr:from>
    <xdr:ext cx="599010" cy="259045"/>
    <xdr:sp macro="" textlink="">
      <xdr:nvSpPr>
        <xdr:cNvPr id="182" name="テキスト ボックス 181"/>
        <xdr:cNvSpPr txBox="1"/>
      </xdr:nvSpPr>
      <xdr:spPr>
        <a:xfrm>
          <a:off x="1719795"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169326</xdr:rowOff>
    </xdr:from>
    <xdr:to>
      <xdr:col>6</xdr:col>
      <xdr:colOff>38100</xdr:colOff>
      <xdr:row>77</xdr:row>
      <xdr:rowOff>99476</xdr:rowOff>
    </xdr:to>
    <xdr:sp macro="" textlink="">
      <xdr:nvSpPr>
        <xdr:cNvPr id="183" name="フローチャート: 判断 182"/>
        <xdr:cNvSpPr/>
      </xdr:nvSpPr>
      <xdr:spPr>
        <a:xfrm>
          <a:off x="1079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116003</xdr:rowOff>
    </xdr:from>
    <xdr:ext cx="599010" cy="259045"/>
    <xdr:sp macro="" textlink="">
      <xdr:nvSpPr>
        <xdr:cNvPr id="184" name="テキスト ボックス 183"/>
        <xdr:cNvSpPr txBox="1"/>
      </xdr:nvSpPr>
      <xdr:spPr>
        <a:xfrm>
          <a:off x="830795"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141222</xdr:rowOff>
    </xdr:from>
    <xdr:to>
      <xdr:col>24</xdr:col>
      <xdr:colOff>114300</xdr:colOff>
      <xdr:row>77</xdr:row>
      <xdr:rowOff>71372</xdr:rowOff>
    </xdr:to>
    <xdr:sp macro="" textlink="">
      <xdr:nvSpPr>
        <xdr:cNvPr id="190" name="楕円 189"/>
        <xdr:cNvSpPr/>
      </xdr:nvSpPr>
      <xdr:spPr>
        <a:xfrm>
          <a:off x="4584700" y="1317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119649</xdr:rowOff>
    </xdr:from>
    <xdr:ext cx="599010" cy="259045"/>
    <xdr:sp macro="" textlink="">
      <xdr:nvSpPr>
        <xdr:cNvPr id="191" name="民生費該当値テキスト"/>
        <xdr:cNvSpPr txBox="1"/>
      </xdr:nvSpPr>
      <xdr:spPr>
        <a:xfrm>
          <a:off x="4686300" y="1314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141605</xdr:rowOff>
    </xdr:from>
    <xdr:to>
      <xdr:col>20</xdr:col>
      <xdr:colOff>38100</xdr:colOff>
      <xdr:row>77</xdr:row>
      <xdr:rowOff>71755</xdr:rowOff>
    </xdr:to>
    <xdr:sp macro="" textlink="">
      <xdr:nvSpPr>
        <xdr:cNvPr id="192" name="楕円 191"/>
        <xdr:cNvSpPr/>
      </xdr:nvSpPr>
      <xdr:spPr>
        <a:xfrm>
          <a:off x="37465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62882</xdr:rowOff>
    </xdr:from>
    <xdr:ext cx="599010" cy="259045"/>
    <xdr:sp macro="" textlink="">
      <xdr:nvSpPr>
        <xdr:cNvPr id="193" name="テキスト ボックス 192"/>
        <xdr:cNvSpPr txBox="1"/>
      </xdr:nvSpPr>
      <xdr:spPr>
        <a:xfrm>
          <a:off x="3497795" y="1326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236</xdr:rowOff>
    </xdr:from>
    <xdr:to>
      <xdr:col>15</xdr:col>
      <xdr:colOff>101600</xdr:colOff>
      <xdr:row>77</xdr:row>
      <xdr:rowOff>101836</xdr:rowOff>
    </xdr:to>
    <xdr:sp macro="" textlink="">
      <xdr:nvSpPr>
        <xdr:cNvPr id="194" name="楕円 193"/>
        <xdr:cNvSpPr/>
      </xdr:nvSpPr>
      <xdr:spPr>
        <a:xfrm>
          <a:off x="2857500" y="132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92963</xdr:rowOff>
    </xdr:from>
    <xdr:ext cx="599010" cy="259045"/>
    <xdr:sp macro="" textlink="">
      <xdr:nvSpPr>
        <xdr:cNvPr id="195" name="テキスト ボックス 194"/>
        <xdr:cNvSpPr txBox="1"/>
      </xdr:nvSpPr>
      <xdr:spPr>
        <a:xfrm>
          <a:off x="2608795" y="1329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9292</xdr:rowOff>
    </xdr:from>
    <xdr:to>
      <xdr:col>10</xdr:col>
      <xdr:colOff>165100</xdr:colOff>
      <xdr:row>77</xdr:row>
      <xdr:rowOff>110892</xdr:rowOff>
    </xdr:to>
    <xdr:sp macro="" textlink="">
      <xdr:nvSpPr>
        <xdr:cNvPr id="196" name="楕円 195"/>
        <xdr:cNvSpPr/>
      </xdr:nvSpPr>
      <xdr:spPr>
        <a:xfrm>
          <a:off x="1968500" y="1321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102019</xdr:rowOff>
    </xdr:from>
    <xdr:ext cx="599010" cy="259045"/>
    <xdr:sp macro="" textlink="">
      <xdr:nvSpPr>
        <xdr:cNvPr id="197" name="テキスト ボックス 196"/>
        <xdr:cNvSpPr txBox="1"/>
      </xdr:nvSpPr>
      <xdr:spPr>
        <a:xfrm>
          <a:off x="1719795" y="1330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69067</xdr:rowOff>
    </xdr:from>
    <xdr:to>
      <xdr:col>6</xdr:col>
      <xdr:colOff>38100</xdr:colOff>
      <xdr:row>77</xdr:row>
      <xdr:rowOff>170667</xdr:rowOff>
    </xdr:to>
    <xdr:sp macro="" textlink="">
      <xdr:nvSpPr>
        <xdr:cNvPr id="198" name="楕円 197"/>
        <xdr:cNvSpPr/>
      </xdr:nvSpPr>
      <xdr:spPr>
        <a:xfrm>
          <a:off x="1079500" y="132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161794</xdr:rowOff>
    </xdr:from>
    <xdr:ext cx="599010" cy="259045"/>
    <xdr:sp macro="" textlink="">
      <xdr:nvSpPr>
        <xdr:cNvPr id="199" name="テキスト ボックス 198"/>
        <xdr:cNvSpPr txBox="1"/>
      </xdr:nvSpPr>
      <xdr:spPr>
        <a:xfrm>
          <a:off x="830795" y="1336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71512</xdr:rowOff>
    </xdr:from>
    <xdr:to>
      <xdr:col>24</xdr:col>
      <xdr:colOff>63500</xdr:colOff>
      <xdr:row>99</xdr:row>
      <xdr:rowOff>84052</xdr:rowOff>
    </xdr:to>
    <xdr:cxnSp macro="">
      <xdr:nvCxnSpPr>
        <xdr:cNvPr id="231" name="直線コネクタ 230"/>
        <xdr:cNvCxnSpPr/>
      </xdr:nvCxnSpPr>
      <xdr:spPr>
        <a:xfrm>
          <a:off x="3797300" y="17045062"/>
          <a:ext cx="8382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153959</xdr:rowOff>
    </xdr:from>
    <xdr:ext cx="534377" cy="259045"/>
    <xdr:sp macro="" textlink="">
      <xdr:nvSpPr>
        <xdr:cNvPr id="232" name="衛生費平均値テキスト"/>
        <xdr:cNvSpPr txBox="1"/>
      </xdr:nvSpPr>
      <xdr:spPr>
        <a:xfrm>
          <a:off x="4686300" y="1661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71512</xdr:rowOff>
    </xdr:from>
    <xdr:to>
      <xdr:col>19</xdr:col>
      <xdr:colOff>177800</xdr:colOff>
      <xdr:row>99</xdr:row>
      <xdr:rowOff>92413</xdr:rowOff>
    </xdr:to>
    <xdr:cxnSp macro="">
      <xdr:nvCxnSpPr>
        <xdr:cNvPr id="234" name="直線コネクタ 233"/>
        <xdr:cNvCxnSpPr/>
      </xdr:nvCxnSpPr>
      <xdr:spPr>
        <a:xfrm flipV="1">
          <a:off x="2908300" y="17045062"/>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91476</xdr:rowOff>
    </xdr:from>
    <xdr:ext cx="534377" cy="259045"/>
    <xdr:sp macro="" textlink="">
      <xdr:nvSpPr>
        <xdr:cNvPr id="236" name="テキスト ボックス 235"/>
        <xdr:cNvSpPr txBox="1"/>
      </xdr:nvSpPr>
      <xdr:spPr>
        <a:xfrm>
          <a:off x="3530111" y="165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80449</xdr:rowOff>
    </xdr:from>
    <xdr:to>
      <xdr:col>15</xdr:col>
      <xdr:colOff>50800</xdr:colOff>
      <xdr:row>99</xdr:row>
      <xdr:rowOff>92413</xdr:rowOff>
    </xdr:to>
    <xdr:cxnSp macro="">
      <xdr:nvCxnSpPr>
        <xdr:cNvPr id="237" name="直線コネクタ 236"/>
        <xdr:cNvCxnSpPr/>
      </xdr:nvCxnSpPr>
      <xdr:spPr>
        <a:xfrm>
          <a:off x="2019300" y="17053999"/>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137228</xdr:rowOff>
    </xdr:from>
    <xdr:ext cx="534377" cy="259045"/>
    <xdr:sp macro="" textlink="">
      <xdr:nvSpPr>
        <xdr:cNvPr id="239" name="テキスト ボックス 238"/>
        <xdr:cNvSpPr txBox="1"/>
      </xdr:nvSpPr>
      <xdr:spPr>
        <a:xfrm>
          <a:off x="2641111" y="165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80449</xdr:rowOff>
    </xdr:from>
    <xdr:to>
      <xdr:col>10</xdr:col>
      <xdr:colOff>114300</xdr:colOff>
      <xdr:row>99</xdr:row>
      <xdr:rowOff>86916</xdr:rowOff>
    </xdr:to>
    <xdr:cxnSp macro="">
      <xdr:nvCxnSpPr>
        <xdr:cNvPr id="240" name="直線コネクタ 239"/>
        <xdr:cNvCxnSpPr/>
      </xdr:nvCxnSpPr>
      <xdr:spPr>
        <a:xfrm flipV="1">
          <a:off x="1130300" y="17053999"/>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236</xdr:rowOff>
    </xdr:from>
    <xdr:to>
      <xdr:col>10</xdr:col>
      <xdr:colOff>165100</xdr:colOff>
      <xdr:row>98</xdr:row>
      <xdr:rowOff>101836</xdr:rowOff>
    </xdr:to>
    <xdr:sp macro="" textlink="">
      <xdr:nvSpPr>
        <xdr:cNvPr id="241" name="フローチャート: 判断 240"/>
        <xdr:cNvSpPr/>
      </xdr:nvSpPr>
      <xdr:spPr>
        <a:xfrm>
          <a:off x="1968500" y="1680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118363</xdr:rowOff>
    </xdr:from>
    <xdr:ext cx="534377" cy="259045"/>
    <xdr:sp macro="" textlink="">
      <xdr:nvSpPr>
        <xdr:cNvPr id="242" name="テキスト ボックス 241"/>
        <xdr:cNvSpPr txBox="1"/>
      </xdr:nvSpPr>
      <xdr:spPr>
        <a:xfrm>
          <a:off x="1752111" y="165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37106</xdr:rowOff>
    </xdr:from>
    <xdr:to>
      <xdr:col>6</xdr:col>
      <xdr:colOff>38100</xdr:colOff>
      <xdr:row>98</xdr:row>
      <xdr:rowOff>138706</xdr:rowOff>
    </xdr:to>
    <xdr:sp macro="" textlink="">
      <xdr:nvSpPr>
        <xdr:cNvPr id="243" name="フローチャート: 判断 242"/>
        <xdr:cNvSpPr/>
      </xdr:nvSpPr>
      <xdr:spPr>
        <a:xfrm>
          <a:off x="1079500" y="16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155233</xdr:rowOff>
    </xdr:from>
    <xdr:ext cx="534377" cy="259045"/>
    <xdr:sp macro="" textlink="">
      <xdr:nvSpPr>
        <xdr:cNvPr id="244" name="テキスト ボックス 243"/>
        <xdr:cNvSpPr txBox="1"/>
      </xdr:nvSpPr>
      <xdr:spPr>
        <a:xfrm>
          <a:off x="863111" y="166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33252</xdr:rowOff>
    </xdr:from>
    <xdr:to>
      <xdr:col>24</xdr:col>
      <xdr:colOff>114300</xdr:colOff>
      <xdr:row>99</xdr:row>
      <xdr:rowOff>134852</xdr:rowOff>
    </xdr:to>
    <xdr:sp macro="" textlink="">
      <xdr:nvSpPr>
        <xdr:cNvPr id="250" name="楕円 249"/>
        <xdr:cNvSpPr/>
      </xdr:nvSpPr>
      <xdr:spPr>
        <a:xfrm>
          <a:off x="4584700" y="170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119629</xdr:rowOff>
    </xdr:from>
    <xdr:ext cx="534377" cy="259045"/>
    <xdr:sp macro="" textlink="">
      <xdr:nvSpPr>
        <xdr:cNvPr id="251" name="衛生費該当値テキスト"/>
        <xdr:cNvSpPr txBox="1"/>
      </xdr:nvSpPr>
      <xdr:spPr>
        <a:xfrm>
          <a:off x="4686300" y="1692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20712</xdr:rowOff>
    </xdr:from>
    <xdr:to>
      <xdr:col>20</xdr:col>
      <xdr:colOff>38100</xdr:colOff>
      <xdr:row>99</xdr:row>
      <xdr:rowOff>122312</xdr:rowOff>
    </xdr:to>
    <xdr:sp macro="" textlink="">
      <xdr:nvSpPr>
        <xdr:cNvPr id="252" name="楕円 251"/>
        <xdr:cNvSpPr/>
      </xdr:nvSpPr>
      <xdr:spPr>
        <a:xfrm>
          <a:off x="3746500" y="1699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113439</xdr:rowOff>
    </xdr:from>
    <xdr:ext cx="534377" cy="259045"/>
    <xdr:sp macro="" textlink="">
      <xdr:nvSpPr>
        <xdr:cNvPr id="253" name="テキスト ボックス 252"/>
        <xdr:cNvSpPr txBox="1"/>
      </xdr:nvSpPr>
      <xdr:spPr>
        <a:xfrm>
          <a:off x="3530111" y="170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41613</xdr:rowOff>
    </xdr:from>
    <xdr:to>
      <xdr:col>15</xdr:col>
      <xdr:colOff>101600</xdr:colOff>
      <xdr:row>99</xdr:row>
      <xdr:rowOff>143213</xdr:rowOff>
    </xdr:to>
    <xdr:sp macro="" textlink="">
      <xdr:nvSpPr>
        <xdr:cNvPr id="254" name="楕円 253"/>
        <xdr:cNvSpPr/>
      </xdr:nvSpPr>
      <xdr:spPr>
        <a:xfrm>
          <a:off x="2857500" y="1701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134340</xdr:rowOff>
    </xdr:from>
    <xdr:ext cx="534377" cy="259045"/>
    <xdr:sp macro="" textlink="">
      <xdr:nvSpPr>
        <xdr:cNvPr id="255" name="テキスト ボックス 254"/>
        <xdr:cNvSpPr txBox="1"/>
      </xdr:nvSpPr>
      <xdr:spPr>
        <a:xfrm>
          <a:off x="2641111" y="1710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29649</xdr:rowOff>
    </xdr:from>
    <xdr:to>
      <xdr:col>10</xdr:col>
      <xdr:colOff>165100</xdr:colOff>
      <xdr:row>99</xdr:row>
      <xdr:rowOff>131249</xdr:rowOff>
    </xdr:to>
    <xdr:sp macro="" textlink="">
      <xdr:nvSpPr>
        <xdr:cNvPr id="256" name="楕円 255"/>
        <xdr:cNvSpPr/>
      </xdr:nvSpPr>
      <xdr:spPr>
        <a:xfrm>
          <a:off x="1968500" y="170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122376</xdr:rowOff>
    </xdr:from>
    <xdr:ext cx="534377" cy="259045"/>
    <xdr:sp macro="" textlink="">
      <xdr:nvSpPr>
        <xdr:cNvPr id="257" name="テキスト ボックス 256"/>
        <xdr:cNvSpPr txBox="1"/>
      </xdr:nvSpPr>
      <xdr:spPr>
        <a:xfrm>
          <a:off x="1752111" y="170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36116</xdr:rowOff>
    </xdr:from>
    <xdr:to>
      <xdr:col>6</xdr:col>
      <xdr:colOff>38100</xdr:colOff>
      <xdr:row>99</xdr:row>
      <xdr:rowOff>137716</xdr:rowOff>
    </xdr:to>
    <xdr:sp macro="" textlink="">
      <xdr:nvSpPr>
        <xdr:cNvPr id="258" name="楕円 257"/>
        <xdr:cNvSpPr/>
      </xdr:nvSpPr>
      <xdr:spPr>
        <a:xfrm>
          <a:off x="1079500" y="170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128843</xdr:rowOff>
    </xdr:from>
    <xdr:ext cx="534377" cy="259045"/>
    <xdr:sp macro="" textlink="">
      <xdr:nvSpPr>
        <xdr:cNvPr id="259" name="テキスト ボックス 258"/>
        <xdr:cNvSpPr txBox="1"/>
      </xdr:nvSpPr>
      <xdr:spPr>
        <a:xfrm>
          <a:off x="863111" y="1710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114554</xdr:rowOff>
    </xdr:from>
    <xdr:to>
      <xdr:col>55</xdr:col>
      <xdr:colOff>0</xdr:colOff>
      <xdr:row>38</xdr:row>
      <xdr:rowOff>120497</xdr:rowOff>
    </xdr:to>
    <xdr:cxnSp macro="">
      <xdr:nvCxnSpPr>
        <xdr:cNvPr id="286" name="直線コネクタ 285"/>
        <xdr:cNvCxnSpPr/>
      </xdr:nvCxnSpPr>
      <xdr:spPr>
        <a:xfrm flipV="1">
          <a:off x="9639300" y="6629654"/>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120007</xdr:rowOff>
    </xdr:from>
    <xdr:ext cx="378565" cy="259045"/>
    <xdr:sp macro="" textlink="">
      <xdr:nvSpPr>
        <xdr:cNvPr id="287" name="労働費平均値テキスト"/>
        <xdr:cNvSpPr txBox="1"/>
      </xdr:nvSpPr>
      <xdr:spPr>
        <a:xfrm>
          <a:off x="10528300" y="6292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118440</xdr:rowOff>
    </xdr:from>
    <xdr:to>
      <xdr:col>50</xdr:col>
      <xdr:colOff>114300</xdr:colOff>
      <xdr:row>38</xdr:row>
      <xdr:rowOff>120497</xdr:rowOff>
    </xdr:to>
    <xdr:cxnSp macro="">
      <xdr:nvCxnSpPr>
        <xdr:cNvPr id="289" name="直線コネクタ 288"/>
        <xdr:cNvCxnSpPr/>
      </xdr:nvCxnSpPr>
      <xdr:spPr>
        <a:xfrm>
          <a:off x="8750300" y="663354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19118</xdr:rowOff>
    </xdr:from>
    <xdr:ext cx="378565" cy="259045"/>
    <xdr:sp macro="" textlink="">
      <xdr:nvSpPr>
        <xdr:cNvPr id="291" name="テキスト ボックス 290"/>
        <xdr:cNvSpPr txBox="1"/>
      </xdr:nvSpPr>
      <xdr:spPr>
        <a:xfrm>
          <a:off x="9450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140843</xdr:rowOff>
    </xdr:from>
    <xdr:to>
      <xdr:col>45</xdr:col>
      <xdr:colOff>177800</xdr:colOff>
      <xdr:row>38</xdr:row>
      <xdr:rowOff>118440</xdr:rowOff>
    </xdr:to>
    <xdr:cxnSp macro="">
      <xdr:nvCxnSpPr>
        <xdr:cNvPr id="292" name="直線コネクタ 291"/>
        <xdr:cNvCxnSpPr/>
      </xdr:nvCxnSpPr>
      <xdr:spPr>
        <a:xfrm>
          <a:off x="7861300" y="6484493"/>
          <a:ext cx="889000" cy="1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3" name="フローチャート: 判断 292"/>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36949</xdr:rowOff>
    </xdr:from>
    <xdr:ext cx="378565" cy="259045"/>
    <xdr:sp macro="" textlink="">
      <xdr:nvSpPr>
        <xdr:cNvPr id="294" name="テキスト ボックス 293"/>
        <xdr:cNvSpPr txBox="1"/>
      </xdr:nvSpPr>
      <xdr:spPr>
        <a:xfrm>
          <a:off x="8561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37287</xdr:rowOff>
    </xdr:from>
    <xdr:to>
      <xdr:col>41</xdr:col>
      <xdr:colOff>50800</xdr:colOff>
      <xdr:row>37</xdr:row>
      <xdr:rowOff>140843</xdr:rowOff>
    </xdr:to>
    <xdr:cxnSp macro="">
      <xdr:nvCxnSpPr>
        <xdr:cNvPr id="295" name="直線コネクタ 294"/>
        <xdr:cNvCxnSpPr/>
      </xdr:nvCxnSpPr>
      <xdr:spPr>
        <a:xfrm>
          <a:off x="6972300" y="6380937"/>
          <a:ext cx="889000" cy="10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6" name="フローチャート: 判断 295"/>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297" name="テキスト ボックス 296"/>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8" name="フローチャート: 判断 297"/>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299" name="テキスト ボックス 298"/>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63754</xdr:rowOff>
    </xdr:from>
    <xdr:to>
      <xdr:col>55</xdr:col>
      <xdr:colOff>50800</xdr:colOff>
      <xdr:row>38</xdr:row>
      <xdr:rowOff>165354</xdr:rowOff>
    </xdr:to>
    <xdr:sp macro="" textlink="">
      <xdr:nvSpPr>
        <xdr:cNvPr id="305" name="楕円 304"/>
        <xdr:cNvSpPr/>
      </xdr:nvSpPr>
      <xdr:spPr>
        <a:xfrm>
          <a:off x="104267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150131</xdr:rowOff>
    </xdr:from>
    <xdr:ext cx="378565" cy="259045"/>
    <xdr:sp macro="" textlink="">
      <xdr:nvSpPr>
        <xdr:cNvPr id="306" name="労働費該当値テキスト"/>
        <xdr:cNvSpPr txBox="1"/>
      </xdr:nvSpPr>
      <xdr:spPr>
        <a:xfrm>
          <a:off x="10528300" y="64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69697</xdr:rowOff>
    </xdr:from>
    <xdr:to>
      <xdr:col>50</xdr:col>
      <xdr:colOff>165100</xdr:colOff>
      <xdr:row>38</xdr:row>
      <xdr:rowOff>171297</xdr:rowOff>
    </xdr:to>
    <xdr:sp macro="" textlink="">
      <xdr:nvSpPr>
        <xdr:cNvPr id="307" name="楕円 306"/>
        <xdr:cNvSpPr/>
      </xdr:nvSpPr>
      <xdr:spPr>
        <a:xfrm>
          <a:off x="9588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162424</xdr:rowOff>
    </xdr:from>
    <xdr:ext cx="313932" cy="259045"/>
    <xdr:sp macro="" textlink="">
      <xdr:nvSpPr>
        <xdr:cNvPr id="308" name="テキスト ボックス 307"/>
        <xdr:cNvSpPr txBox="1"/>
      </xdr:nvSpPr>
      <xdr:spPr>
        <a:xfrm>
          <a:off x="9482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67640</xdr:rowOff>
    </xdr:from>
    <xdr:to>
      <xdr:col>46</xdr:col>
      <xdr:colOff>38100</xdr:colOff>
      <xdr:row>38</xdr:row>
      <xdr:rowOff>169240</xdr:rowOff>
    </xdr:to>
    <xdr:sp macro="" textlink="">
      <xdr:nvSpPr>
        <xdr:cNvPr id="309" name="楕円 308"/>
        <xdr:cNvSpPr/>
      </xdr:nvSpPr>
      <xdr:spPr>
        <a:xfrm>
          <a:off x="86995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160367</xdr:rowOff>
    </xdr:from>
    <xdr:ext cx="313932" cy="259045"/>
    <xdr:sp macro="" textlink="">
      <xdr:nvSpPr>
        <xdr:cNvPr id="310" name="テキスト ボックス 309"/>
        <xdr:cNvSpPr txBox="1"/>
      </xdr:nvSpPr>
      <xdr:spPr>
        <a:xfrm>
          <a:off x="8593333" y="667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90043</xdr:rowOff>
    </xdr:from>
    <xdr:to>
      <xdr:col>41</xdr:col>
      <xdr:colOff>101600</xdr:colOff>
      <xdr:row>38</xdr:row>
      <xdr:rowOff>20193</xdr:rowOff>
    </xdr:to>
    <xdr:sp macro="" textlink="">
      <xdr:nvSpPr>
        <xdr:cNvPr id="311" name="楕円 310"/>
        <xdr:cNvSpPr/>
      </xdr:nvSpPr>
      <xdr:spPr>
        <a:xfrm>
          <a:off x="7810500" y="64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11320</xdr:rowOff>
    </xdr:from>
    <xdr:ext cx="378565" cy="259045"/>
    <xdr:sp macro="" textlink="">
      <xdr:nvSpPr>
        <xdr:cNvPr id="312" name="テキスト ボックス 311"/>
        <xdr:cNvSpPr txBox="1"/>
      </xdr:nvSpPr>
      <xdr:spPr>
        <a:xfrm>
          <a:off x="7672017" y="6526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157937</xdr:rowOff>
    </xdr:from>
    <xdr:to>
      <xdr:col>36</xdr:col>
      <xdr:colOff>165100</xdr:colOff>
      <xdr:row>37</xdr:row>
      <xdr:rowOff>88087</xdr:rowOff>
    </xdr:to>
    <xdr:sp macro="" textlink="">
      <xdr:nvSpPr>
        <xdr:cNvPr id="313" name="楕円 312"/>
        <xdr:cNvSpPr/>
      </xdr:nvSpPr>
      <xdr:spPr>
        <a:xfrm>
          <a:off x="6921500" y="63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79214</xdr:rowOff>
    </xdr:from>
    <xdr:ext cx="469744" cy="259045"/>
    <xdr:sp macro="" textlink="">
      <xdr:nvSpPr>
        <xdr:cNvPr id="314" name="テキスト ボックス 313"/>
        <xdr:cNvSpPr txBox="1"/>
      </xdr:nvSpPr>
      <xdr:spPr>
        <a:xfrm>
          <a:off x="6737428" y="642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40" name="直線コネクタ 339"/>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41"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42" name="直線コネクタ 341"/>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3"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4" name="直線コネクタ 343"/>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43884</xdr:rowOff>
    </xdr:from>
    <xdr:to>
      <xdr:col>55</xdr:col>
      <xdr:colOff>0</xdr:colOff>
      <xdr:row>58</xdr:row>
      <xdr:rowOff>74320</xdr:rowOff>
    </xdr:to>
    <xdr:cxnSp macro="">
      <xdr:nvCxnSpPr>
        <xdr:cNvPr id="345" name="直線コネクタ 344"/>
        <xdr:cNvCxnSpPr/>
      </xdr:nvCxnSpPr>
      <xdr:spPr>
        <a:xfrm flipV="1">
          <a:off x="9639300" y="9987984"/>
          <a:ext cx="838200" cy="3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162689</xdr:rowOff>
    </xdr:from>
    <xdr:ext cx="534377" cy="259045"/>
    <xdr:sp macro="" textlink="">
      <xdr:nvSpPr>
        <xdr:cNvPr id="346" name="農林水産業費平均値テキスト"/>
        <xdr:cNvSpPr txBox="1"/>
      </xdr:nvSpPr>
      <xdr:spPr>
        <a:xfrm>
          <a:off x="10528300" y="9420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7" name="フローチャート: 判断 346"/>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128597</xdr:rowOff>
    </xdr:from>
    <xdr:to>
      <xdr:col>50</xdr:col>
      <xdr:colOff>114300</xdr:colOff>
      <xdr:row>58</xdr:row>
      <xdr:rowOff>74320</xdr:rowOff>
    </xdr:to>
    <xdr:cxnSp macro="">
      <xdr:nvCxnSpPr>
        <xdr:cNvPr id="348" name="直線コネクタ 347"/>
        <xdr:cNvCxnSpPr/>
      </xdr:nvCxnSpPr>
      <xdr:spPr>
        <a:xfrm>
          <a:off x="8750300" y="9901247"/>
          <a:ext cx="889000" cy="11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49" name="フローチャート: 判断 348"/>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136586</xdr:rowOff>
    </xdr:from>
    <xdr:ext cx="534377" cy="259045"/>
    <xdr:sp macro="" textlink="">
      <xdr:nvSpPr>
        <xdr:cNvPr id="350" name="テキスト ボックス 349"/>
        <xdr:cNvSpPr txBox="1"/>
      </xdr:nvSpPr>
      <xdr:spPr>
        <a:xfrm>
          <a:off x="9372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64687</xdr:rowOff>
    </xdr:from>
    <xdr:to>
      <xdr:col>45</xdr:col>
      <xdr:colOff>177800</xdr:colOff>
      <xdr:row>57</xdr:row>
      <xdr:rowOff>128597</xdr:rowOff>
    </xdr:to>
    <xdr:cxnSp macro="">
      <xdr:nvCxnSpPr>
        <xdr:cNvPr id="351" name="直線コネクタ 350"/>
        <xdr:cNvCxnSpPr/>
      </xdr:nvCxnSpPr>
      <xdr:spPr>
        <a:xfrm>
          <a:off x="7861300" y="9494437"/>
          <a:ext cx="889000" cy="40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75282</xdr:rowOff>
    </xdr:from>
    <xdr:to>
      <xdr:col>46</xdr:col>
      <xdr:colOff>38100</xdr:colOff>
      <xdr:row>57</xdr:row>
      <xdr:rowOff>5432</xdr:rowOff>
    </xdr:to>
    <xdr:sp macro="" textlink="">
      <xdr:nvSpPr>
        <xdr:cNvPr id="352" name="フローチャート: 判断 351"/>
        <xdr:cNvSpPr/>
      </xdr:nvSpPr>
      <xdr:spPr>
        <a:xfrm>
          <a:off x="8699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21959</xdr:rowOff>
    </xdr:from>
    <xdr:ext cx="534377" cy="259045"/>
    <xdr:sp macro="" textlink="">
      <xdr:nvSpPr>
        <xdr:cNvPr id="353" name="テキスト ボックス 352"/>
        <xdr:cNvSpPr txBox="1"/>
      </xdr:nvSpPr>
      <xdr:spPr>
        <a:xfrm>
          <a:off x="8483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64687</xdr:rowOff>
    </xdr:from>
    <xdr:to>
      <xdr:col>41</xdr:col>
      <xdr:colOff>50800</xdr:colOff>
      <xdr:row>58</xdr:row>
      <xdr:rowOff>1789</xdr:rowOff>
    </xdr:to>
    <xdr:cxnSp macro="">
      <xdr:nvCxnSpPr>
        <xdr:cNvPr id="354" name="直線コネクタ 353"/>
        <xdr:cNvCxnSpPr/>
      </xdr:nvCxnSpPr>
      <xdr:spPr>
        <a:xfrm flipV="1">
          <a:off x="6972300" y="9494437"/>
          <a:ext cx="889000" cy="45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124692</xdr:rowOff>
    </xdr:from>
    <xdr:to>
      <xdr:col>41</xdr:col>
      <xdr:colOff>101600</xdr:colOff>
      <xdr:row>54</xdr:row>
      <xdr:rowOff>54842</xdr:rowOff>
    </xdr:to>
    <xdr:sp macro="" textlink="">
      <xdr:nvSpPr>
        <xdr:cNvPr id="355" name="フローチャート: 判断 354"/>
        <xdr:cNvSpPr/>
      </xdr:nvSpPr>
      <xdr:spPr>
        <a:xfrm>
          <a:off x="7810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71369</xdr:rowOff>
    </xdr:from>
    <xdr:ext cx="534377" cy="259045"/>
    <xdr:sp macro="" textlink="">
      <xdr:nvSpPr>
        <xdr:cNvPr id="356" name="テキスト ボックス 355"/>
        <xdr:cNvSpPr txBox="1"/>
      </xdr:nvSpPr>
      <xdr:spPr>
        <a:xfrm>
          <a:off x="7594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131159</xdr:rowOff>
    </xdr:from>
    <xdr:to>
      <xdr:col>36</xdr:col>
      <xdr:colOff>165100</xdr:colOff>
      <xdr:row>54</xdr:row>
      <xdr:rowOff>61309</xdr:rowOff>
    </xdr:to>
    <xdr:sp macro="" textlink="">
      <xdr:nvSpPr>
        <xdr:cNvPr id="357" name="フローチャート: 判断 356"/>
        <xdr:cNvSpPr/>
      </xdr:nvSpPr>
      <xdr:spPr>
        <a:xfrm>
          <a:off x="6921500" y="921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77836</xdr:rowOff>
    </xdr:from>
    <xdr:ext cx="534377" cy="259045"/>
    <xdr:sp macro="" textlink="">
      <xdr:nvSpPr>
        <xdr:cNvPr id="358" name="テキスト ボックス 357"/>
        <xdr:cNvSpPr txBox="1"/>
      </xdr:nvSpPr>
      <xdr:spPr>
        <a:xfrm>
          <a:off x="6705111" y="89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164534</xdr:rowOff>
    </xdr:from>
    <xdr:to>
      <xdr:col>55</xdr:col>
      <xdr:colOff>50800</xdr:colOff>
      <xdr:row>58</xdr:row>
      <xdr:rowOff>94684</xdr:rowOff>
    </xdr:to>
    <xdr:sp macro="" textlink="">
      <xdr:nvSpPr>
        <xdr:cNvPr id="364" name="楕円 363"/>
        <xdr:cNvSpPr/>
      </xdr:nvSpPr>
      <xdr:spPr>
        <a:xfrm>
          <a:off x="10426700" y="99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142961</xdr:rowOff>
    </xdr:from>
    <xdr:ext cx="469744" cy="259045"/>
    <xdr:sp macro="" textlink="">
      <xdr:nvSpPr>
        <xdr:cNvPr id="365" name="農林水産業費該当値テキスト"/>
        <xdr:cNvSpPr txBox="1"/>
      </xdr:nvSpPr>
      <xdr:spPr>
        <a:xfrm>
          <a:off x="10528300" y="991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23520</xdr:rowOff>
    </xdr:from>
    <xdr:to>
      <xdr:col>50</xdr:col>
      <xdr:colOff>165100</xdr:colOff>
      <xdr:row>58</xdr:row>
      <xdr:rowOff>125120</xdr:rowOff>
    </xdr:to>
    <xdr:sp macro="" textlink="">
      <xdr:nvSpPr>
        <xdr:cNvPr id="366" name="楕円 365"/>
        <xdr:cNvSpPr/>
      </xdr:nvSpPr>
      <xdr:spPr>
        <a:xfrm>
          <a:off x="95885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116247</xdr:rowOff>
    </xdr:from>
    <xdr:ext cx="469744" cy="259045"/>
    <xdr:sp macro="" textlink="">
      <xdr:nvSpPr>
        <xdr:cNvPr id="367" name="テキスト ボックス 366"/>
        <xdr:cNvSpPr txBox="1"/>
      </xdr:nvSpPr>
      <xdr:spPr>
        <a:xfrm>
          <a:off x="9404428" y="100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77797</xdr:rowOff>
    </xdr:from>
    <xdr:to>
      <xdr:col>46</xdr:col>
      <xdr:colOff>38100</xdr:colOff>
      <xdr:row>58</xdr:row>
      <xdr:rowOff>7947</xdr:rowOff>
    </xdr:to>
    <xdr:sp macro="" textlink="">
      <xdr:nvSpPr>
        <xdr:cNvPr id="368" name="楕円 367"/>
        <xdr:cNvSpPr/>
      </xdr:nvSpPr>
      <xdr:spPr>
        <a:xfrm>
          <a:off x="8699500" y="985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170524</xdr:rowOff>
    </xdr:from>
    <xdr:ext cx="469744" cy="259045"/>
    <xdr:sp macro="" textlink="">
      <xdr:nvSpPr>
        <xdr:cNvPr id="369" name="テキスト ボックス 368"/>
        <xdr:cNvSpPr txBox="1"/>
      </xdr:nvSpPr>
      <xdr:spPr>
        <a:xfrm>
          <a:off x="8515428" y="994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13887</xdr:rowOff>
    </xdr:from>
    <xdr:to>
      <xdr:col>41</xdr:col>
      <xdr:colOff>101600</xdr:colOff>
      <xdr:row>55</xdr:row>
      <xdr:rowOff>115487</xdr:rowOff>
    </xdr:to>
    <xdr:sp macro="" textlink="">
      <xdr:nvSpPr>
        <xdr:cNvPr id="370" name="楕円 369"/>
        <xdr:cNvSpPr/>
      </xdr:nvSpPr>
      <xdr:spPr>
        <a:xfrm>
          <a:off x="7810500" y="94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106614</xdr:rowOff>
    </xdr:from>
    <xdr:ext cx="534377" cy="259045"/>
    <xdr:sp macro="" textlink="">
      <xdr:nvSpPr>
        <xdr:cNvPr id="371" name="テキスト ボックス 370"/>
        <xdr:cNvSpPr txBox="1"/>
      </xdr:nvSpPr>
      <xdr:spPr>
        <a:xfrm>
          <a:off x="7594111" y="95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122439</xdr:rowOff>
    </xdr:from>
    <xdr:to>
      <xdr:col>36</xdr:col>
      <xdr:colOff>165100</xdr:colOff>
      <xdr:row>58</xdr:row>
      <xdr:rowOff>52589</xdr:rowOff>
    </xdr:to>
    <xdr:sp macro="" textlink="">
      <xdr:nvSpPr>
        <xdr:cNvPr id="372" name="楕円 371"/>
        <xdr:cNvSpPr/>
      </xdr:nvSpPr>
      <xdr:spPr>
        <a:xfrm>
          <a:off x="6921500" y="98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43716</xdr:rowOff>
    </xdr:from>
    <xdr:ext cx="469744" cy="259045"/>
    <xdr:sp macro="" textlink="">
      <xdr:nvSpPr>
        <xdr:cNvPr id="373" name="テキスト ボックス 372"/>
        <xdr:cNvSpPr txBox="1"/>
      </xdr:nvSpPr>
      <xdr:spPr>
        <a:xfrm>
          <a:off x="6737428" y="998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71943</xdr:rowOff>
    </xdr:from>
    <xdr:to>
      <xdr:col>54</xdr:col>
      <xdr:colOff>189865</xdr:colOff>
      <xdr:row>78</xdr:row>
      <xdr:rowOff>35458</xdr:rowOff>
    </xdr:to>
    <xdr:cxnSp macro="">
      <xdr:nvCxnSpPr>
        <xdr:cNvPr id="395" name="直線コネクタ 394"/>
        <xdr:cNvCxnSpPr/>
      </xdr:nvCxnSpPr>
      <xdr:spPr>
        <a:xfrm flipV="1">
          <a:off x="10475595" y="12416343"/>
          <a:ext cx="1270" cy="99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39285</xdr:rowOff>
    </xdr:from>
    <xdr:ext cx="469744" cy="259045"/>
    <xdr:sp macro="" textlink="">
      <xdr:nvSpPr>
        <xdr:cNvPr id="396" name="商工費最小値テキスト"/>
        <xdr:cNvSpPr txBox="1"/>
      </xdr:nvSpPr>
      <xdr:spPr>
        <a:xfrm>
          <a:off x="10528300" y="1341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35458</xdr:rowOff>
    </xdr:from>
    <xdr:to>
      <xdr:col>55</xdr:col>
      <xdr:colOff>88900</xdr:colOff>
      <xdr:row>78</xdr:row>
      <xdr:rowOff>35458</xdr:rowOff>
    </xdr:to>
    <xdr:cxnSp macro="">
      <xdr:nvCxnSpPr>
        <xdr:cNvPr id="397" name="直線コネクタ 396"/>
        <xdr:cNvCxnSpPr/>
      </xdr:nvCxnSpPr>
      <xdr:spPr>
        <a:xfrm>
          <a:off x="10388600" y="134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18620</xdr:rowOff>
    </xdr:from>
    <xdr:ext cx="534377" cy="259045"/>
    <xdr:sp macro="" textlink="">
      <xdr:nvSpPr>
        <xdr:cNvPr id="398" name="商工費最大値テキスト"/>
        <xdr:cNvSpPr txBox="1"/>
      </xdr:nvSpPr>
      <xdr:spPr>
        <a:xfrm>
          <a:off x="10528300" y="121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71943</xdr:rowOff>
    </xdr:from>
    <xdr:to>
      <xdr:col>55</xdr:col>
      <xdr:colOff>88900</xdr:colOff>
      <xdr:row>72</xdr:row>
      <xdr:rowOff>71943</xdr:rowOff>
    </xdr:to>
    <xdr:cxnSp macro="">
      <xdr:nvCxnSpPr>
        <xdr:cNvPr id="399" name="直線コネクタ 398"/>
        <xdr:cNvCxnSpPr/>
      </xdr:nvCxnSpPr>
      <xdr:spPr>
        <a:xfrm>
          <a:off x="10388600" y="1241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162766</xdr:rowOff>
    </xdr:from>
    <xdr:to>
      <xdr:col>55</xdr:col>
      <xdr:colOff>0</xdr:colOff>
      <xdr:row>73</xdr:row>
      <xdr:rowOff>19410</xdr:rowOff>
    </xdr:to>
    <xdr:cxnSp macro="">
      <xdr:nvCxnSpPr>
        <xdr:cNvPr id="400" name="直線コネクタ 399"/>
        <xdr:cNvCxnSpPr/>
      </xdr:nvCxnSpPr>
      <xdr:spPr>
        <a:xfrm>
          <a:off x="9639300" y="12507166"/>
          <a:ext cx="838200" cy="2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61155</xdr:rowOff>
    </xdr:from>
    <xdr:ext cx="534377" cy="259045"/>
    <xdr:sp macro="" textlink="">
      <xdr:nvSpPr>
        <xdr:cNvPr id="401" name="商工費平均値テキスト"/>
        <xdr:cNvSpPr txBox="1"/>
      </xdr:nvSpPr>
      <xdr:spPr>
        <a:xfrm>
          <a:off x="10528300" y="13091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82728</xdr:rowOff>
    </xdr:from>
    <xdr:to>
      <xdr:col>55</xdr:col>
      <xdr:colOff>50800</xdr:colOff>
      <xdr:row>77</xdr:row>
      <xdr:rowOff>12878</xdr:rowOff>
    </xdr:to>
    <xdr:sp macro="" textlink="">
      <xdr:nvSpPr>
        <xdr:cNvPr id="402" name="フローチャート: 判断 401"/>
        <xdr:cNvSpPr/>
      </xdr:nvSpPr>
      <xdr:spPr>
        <a:xfrm>
          <a:off x="104267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67988</xdr:rowOff>
    </xdr:from>
    <xdr:to>
      <xdr:col>50</xdr:col>
      <xdr:colOff>114300</xdr:colOff>
      <xdr:row>72</xdr:row>
      <xdr:rowOff>162766</xdr:rowOff>
    </xdr:to>
    <xdr:cxnSp macro="">
      <xdr:nvCxnSpPr>
        <xdr:cNvPr id="403" name="直線コネクタ 402"/>
        <xdr:cNvCxnSpPr/>
      </xdr:nvCxnSpPr>
      <xdr:spPr>
        <a:xfrm>
          <a:off x="8750300" y="12069488"/>
          <a:ext cx="889000" cy="4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97839</xdr:rowOff>
    </xdr:from>
    <xdr:to>
      <xdr:col>50</xdr:col>
      <xdr:colOff>165100</xdr:colOff>
      <xdr:row>77</xdr:row>
      <xdr:rowOff>27989</xdr:rowOff>
    </xdr:to>
    <xdr:sp macro="" textlink="">
      <xdr:nvSpPr>
        <xdr:cNvPr id="404" name="フローチャート: 判断 403"/>
        <xdr:cNvSpPr/>
      </xdr:nvSpPr>
      <xdr:spPr>
        <a:xfrm>
          <a:off x="9588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19116</xdr:rowOff>
    </xdr:from>
    <xdr:ext cx="534377" cy="259045"/>
    <xdr:sp macro="" textlink="">
      <xdr:nvSpPr>
        <xdr:cNvPr id="405" name="テキスト ボックス 404"/>
        <xdr:cNvSpPr txBox="1"/>
      </xdr:nvSpPr>
      <xdr:spPr>
        <a:xfrm>
          <a:off x="9372111" y="132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67988</xdr:rowOff>
    </xdr:from>
    <xdr:to>
      <xdr:col>45</xdr:col>
      <xdr:colOff>177800</xdr:colOff>
      <xdr:row>73</xdr:row>
      <xdr:rowOff>75989</xdr:rowOff>
    </xdr:to>
    <xdr:cxnSp macro="">
      <xdr:nvCxnSpPr>
        <xdr:cNvPr id="406" name="直線コネクタ 405"/>
        <xdr:cNvCxnSpPr/>
      </xdr:nvCxnSpPr>
      <xdr:spPr>
        <a:xfrm flipV="1">
          <a:off x="7861300" y="12069488"/>
          <a:ext cx="889000" cy="5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60919</xdr:rowOff>
    </xdr:from>
    <xdr:to>
      <xdr:col>46</xdr:col>
      <xdr:colOff>38100</xdr:colOff>
      <xdr:row>76</xdr:row>
      <xdr:rowOff>162519</xdr:rowOff>
    </xdr:to>
    <xdr:sp macro="" textlink="">
      <xdr:nvSpPr>
        <xdr:cNvPr id="407" name="フローチャート: 判断 406"/>
        <xdr:cNvSpPr/>
      </xdr:nvSpPr>
      <xdr:spPr>
        <a:xfrm>
          <a:off x="8699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153646</xdr:rowOff>
    </xdr:from>
    <xdr:ext cx="534377" cy="259045"/>
    <xdr:sp macro="" textlink="">
      <xdr:nvSpPr>
        <xdr:cNvPr id="408" name="テキスト ボックス 407"/>
        <xdr:cNvSpPr txBox="1"/>
      </xdr:nvSpPr>
      <xdr:spPr>
        <a:xfrm>
          <a:off x="8483111" y="131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76195</xdr:rowOff>
    </xdr:from>
    <xdr:to>
      <xdr:col>41</xdr:col>
      <xdr:colOff>50800</xdr:colOff>
      <xdr:row>73</xdr:row>
      <xdr:rowOff>75989</xdr:rowOff>
    </xdr:to>
    <xdr:cxnSp macro="">
      <xdr:nvCxnSpPr>
        <xdr:cNvPr id="409" name="直線コネクタ 408"/>
        <xdr:cNvCxnSpPr/>
      </xdr:nvCxnSpPr>
      <xdr:spPr>
        <a:xfrm>
          <a:off x="6972300" y="12420595"/>
          <a:ext cx="889000" cy="17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74476</xdr:rowOff>
    </xdr:from>
    <xdr:to>
      <xdr:col>41</xdr:col>
      <xdr:colOff>101600</xdr:colOff>
      <xdr:row>77</xdr:row>
      <xdr:rowOff>4626</xdr:rowOff>
    </xdr:to>
    <xdr:sp macro="" textlink="">
      <xdr:nvSpPr>
        <xdr:cNvPr id="410" name="フローチャート: 判断 409"/>
        <xdr:cNvSpPr/>
      </xdr:nvSpPr>
      <xdr:spPr>
        <a:xfrm>
          <a:off x="7810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167203</xdr:rowOff>
    </xdr:from>
    <xdr:ext cx="534377" cy="259045"/>
    <xdr:sp macro="" textlink="">
      <xdr:nvSpPr>
        <xdr:cNvPr id="411" name="テキスト ボックス 410"/>
        <xdr:cNvSpPr txBox="1"/>
      </xdr:nvSpPr>
      <xdr:spPr>
        <a:xfrm>
          <a:off x="7594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101130</xdr:rowOff>
    </xdr:from>
    <xdr:to>
      <xdr:col>36</xdr:col>
      <xdr:colOff>165100</xdr:colOff>
      <xdr:row>77</xdr:row>
      <xdr:rowOff>31280</xdr:rowOff>
    </xdr:to>
    <xdr:sp macro="" textlink="">
      <xdr:nvSpPr>
        <xdr:cNvPr id="412" name="フローチャート: 判断 411"/>
        <xdr:cNvSpPr/>
      </xdr:nvSpPr>
      <xdr:spPr>
        <a:xfrm>
          <a:off x="6921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22407</xdr:rowOff>
    </xdr:from>
    <xdr:ext cx="534377" cy="259045"/>
    <xdr:sp macro="" textlink="">
      <xdr:nvSpPr>
        <xdr:cNvPr id="413" name="テキスト ボックス 412"/>
        <xdr:cNvSpPr txBox="1"/>
      </xdr:nvSpPr>
      <xdr:spPr>
        <a:xfrm>
          <a:off x="6705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140060</xdr:rowOff>
    </xdr:from>
    <xdr:to>
      <xdr:col>55</xdr:col>
      <xdr:colOff>50800</xdr:colOff>
      <xdr:row>73</xdr:row>
      <xdr:rowOff>70210</xdr:rowOff>
    </xdr:to>
    <xdr:sp macro="" textlink="">
      <xdr:nvSpPr>
        <xdr:cNvPr id="419" name="楕円 418"/>
        <xdr:cNvSpPr/>
      </xdr:nvSpPr>
      <xdr:spPr>
        <a:xfrm>
          <a:off x="10426700" y="124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54987</xdr:rowOff>
    </xdr:from>
    <xdr:ext cx="534377" cy="259045"/>
    <xdr:sp macro="" textlink="">
      <xdr:nvSpPr>
        <xdr:cNvPr id="420" name="商工費該当値テキスト"/>
        <xdr:cNvSpPr txBox="1"/>
      </xdr:nvSpPr>
      <xdr:spPr>
        <a:xfrm>
          <a:off x="10528300" y="123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111966</xdr:rowOff>
    </xdr:from>
    <xdr:to>
      <xdr:col>50</xdr:col>
      <xdr:colOff>165100</xdr:colOff>
      <xdr:row>73</xdr:row>
      <xdr:rowOff>42116</xdr:rowOff>
    </xdr:to>
    <xdr:sp macro="" textlink="">
      <xdr:nvSpPr>
        <xdr:cNvPr id="421" name="楕円 420"/>
        <xdr:cNvSpPr/>
      </xdr:nvSpPr>
      <xdr:spPr>
        <a:xfrm>
          <a:off x="9588500" y="124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58643</xdr:rowOff>
    </xdr:from>
    <xdr:ext cx="534377" cy="259045"/>
    <xdr:sp macro="" textlink="">
      <xdr:nvSpPr>
        <xdr:cNvPr id="422" name="テキスト ボックス 421"/>
        <xdr:cNvSpPr txBox="1"/>
      </xdr:nvSpPr>
      <xdr:spPr>
        <a:xfrm>
          <a:off x="9372111" y="1223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17188</xdr:rowOff>
    </xdr:from>
    <xdr:to>
      <xdr:col>46</xdr:col>
      <xdr:colOff>38100</xdr:colOff>
      <xdr:row>70</xdr:row>
      <xdr:rowOff>118788</xdr:rowOff>
    </xdr:to>
    <xdr:sp macro="" textlink="">
      <xdr:nvSpPr>
        <xdr:cNvPr id="423" name="楕円 422"/>
        <xdr:cNvSpPr/>
      </xdr:nvSpPr>
      <xdr:spPr>
        <a:xfrm>
          <a:off x="8699500" y="120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135315</xdr:rowOff>
    </xdr:from>
    <xdr:ext cx="534377" cy="259045"/>
    <xdr:sp macro="" textlink="">
      <xdr:nvSpPr>
        <xdr:cNvPr id="424" name="テキスト ボックス 423"/>
        <xdr:cNvSpPr txBox="1"/>
      </xdr:nvSpPr>
      <xdr:spPr>
        <a:xfrm>
          <a:off x="8483111" y="1179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25189</xdr:rowOff>
    </xdr:from>
    <xdr:to>
      <xdr:col>41</xdr:col>
      <xdr:colOff>101600</xdr:colOff>
      <xdr:row>73</xdr:row>
      <xdr:rowOff>126789</xdr:rowOff>
    </xdr:to>
    <xdr:sp macro="" textlink="">
      <xdr:nvSpPr>
        <xdr:cNvPr id="425" name="楕円 424"/>
        <xdr:cNvSpPr/>
      </xdr:nvSpPr>
      <xdr:spPr>
        <a:xfrm>
          <a:off x="7810500" y="1254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143316</xdr:rowOff>
    </xdr:from>
    <xdr:ext cx="534377" cy="259045"/>
    <xdr:sp macro="" textlink="">
      <xdr:nvSpPr>
        <xdr:cNvPr id="426" name="テキスト ボックス 425"/>
        <xdr:cNvSpPr txBox="1"/>
      </xdr:nvSpPr>
      <xdr:spPr>
        <a:xfrm>
          <a:off x="7594111" y="1231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25395</xdr:rowOff>
    </xdr:from>
    <xdr:to>
      <xdr:col>36</xdr:col>
      <xdr:colOff>165100</xdr:colOff>
      <xdr:row>72</xdr:row>
      <xdr:rowOff>126995</xdr:rowOff>
    </xdr:to>
    <xdr:sp macro="" textlink="">
      <xdr:nvSpPr>
        <xdr:cNvPr id="427" name="楕円 426"/>
        <xdr:cNvSpPr/>
      </xdr:nvSpPr>
      <xdr:spPr>
        <a:xfrm>
          <a:off x="6921500" y="1236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143522</xdr:rowOff>
    </xdr:from>
    <xdr:ext cx="534377" cy="259045"/>
    <xdr:sp macro="" textlink="">
      <xdr:nvSpPr>
        <xdr:cNvPr id="428" name="テキスト ボックス 427"/>
        <xdr:cNvSpPr txBox="1"/>
      </xdr:nvSpPr>
      <xdr:spPr>
        <a:xfrm>
          <a:off x="6705111" y="1214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0" name="直線コネクタ 449"/>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1"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2" name="直線コネクタ 451"/>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3"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4" name="直線コネクタ 453"/>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166663</xdr:rowOff>
    </xdr:from>
    <xdr:to>
      <xdr:col>55</xdr:col>
      <xdr:colOff>0</xdr:colOff>
      <xdr:row>98</xdr:row>
      <xdr:rowOff>38833</xdr:rowOff>
    </xdr:to>
    <xdr:cxnSp macro="">
      <xdr:nvCxnSpPr>
        <xdr:cNvPr id="455" name="直線コネクタ 454"/>
        <xdr:cNvCxnSpPr/>
      </xdr:nvCxnSpPr>
      <xdr:spPr>
        <a:xfrm flipV="1">
          <a:off x="9639300" y="16797313"/>
          <a:ext cx="838200" cy="4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107314</xdr:rowOff>
    </xdr:from>
    <xdr:ext cx="534377" cy="259045"/>
    <xdr:sp macro="" textlink="">
      <xdr:nvSpPr>
        <xdr:cNvPr id="456" name="土木費平均値テキスト"/>
        <xdr:cNvSpPr txBox="1"/>
      </xdr:nvSpPr>
      <xdr:spPr>
        <a:xfrm>
          <a:off x="10528300" y="1673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57" name="フローチャート: 判断 456"/>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38833</xdr:rowOff>
    </xdr:from>
    <xdr:to>
      <xdr:col>50</xdr:col>
      <xdr:colOff>114300</xdr:colOff>
      <xdr:row>98</xdr:row>
      <xdr:rowOff>43309</xdr:rowOff>
    </xdr:to>
    <xdr:cxnSp macro="">
      <xdr:nvCxnSpPr>
        <xdr:cNvPr id="458" name="直線コネクタ 457"/>
        <xdr:cNvCxnSpPr/>
      </xdr:nvCxnSpPr>
      <xdr:spPr>
        <a:xfrm flipV="1">
          <a:off x="8750300" y="16840933"/>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59" name="フローチャート: 判断 458"/>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86760</xdr:rowOff>
    </xdr:from>
    <xdr:ext cx="534377" cy="259045"/>
    <xdr:sp macro="" textlink="">
      <xdr:nvSpPr>
        <xdr:cNvPr id="460" name="テキスト ボックス 459"/>
        <xdr:cNvSpPr txBox="1"/>
      </xdr:nvSpPr>
      <xdr:spPr>
        <a:xfrm>
          <a:off x="9372111" y="165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39551</xdr:rowOff>
    </xdr:from>
    <xdr:to>
      <xdr:col>45</xdr:col>
      <xdr:colOff>177800</xdr:colOff>
      <xdr:row>98</xdr:row>
      <xdr:rowOff>43309</xdr:rowOff>
    </xdr:to>
    <xdr:cxnSp macro="">
      <xdr:nvCxnSpPr>
        <xdr:cNvPr id="461" name="直線コネクタ 460"/>
        <xdr:cNvCxnSpPr/>
      </xdr:nvCxnSpPr>
      <xdr:spPr>
        <a:xfrm>
          <a:off x="7861300" y="16841651"/>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2" name="フローチャート: 判断 461"/>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83867</xdr:rowOff>
    </xdr:from>
    <xdr:ext cx="534377" cy="259045"/>
    <xdr:sp macro="" textlink="">
      <xdr:nvSpPr>
        <xdr:cNvPr id="463" name="テキスト ボックス 462"/>
        <xdr:cNvSpPr txBox="1"/>
      </xdr:nvSpPr>
      <xdr:spPr>
        <a:xfrm>
          <a:off x="8483111" y="1654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18848</xdr:rowOff>
    </xdr:from>
    <xdr:to>
      <xdr:col>41</xdr:col>
      <xdr:colOff>50800</xdr:colOff>
      <xdr:row>98</xdr:row>
      <xdr:rowOff>39551</xdr:rowOff>
    </xdr:to>
    <xdr:cxnSp macro="">
      <xdr:nvCxnSpPr>
        <xdr:cNvPr id="464" name="直線コネクタ 463"/>
        <xdr:cNvCxnSpPr/>
      </xdr:nvCxnSpPr>
      <xdr:spPr>
        <a:xfrm>
          <a:off x="6972300" y="16820948"/>
          <a:ext cx="88900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97726</xdr:rowOff>
    </xdr:from>
    <xdr:to>
      <xdr:col>41</xdr:col>
      <xdr:colOff>101600</xdr:colOff>
      <xdr:row>98</xdr:row>
      <xdr:rowOff>27876</xdr:rowOff>
    </xdr:to>
    <xdr:sp macro="" textlink="">
      <xdr:nvSpPr>
        <xdr:cNvPr id="465" name="フローチャート: 判断 464"/>
        <xdr:cNvSpPr/>
      </xdr:nvSpPr>
      <xdr:spPr>
        <a:xfrm>
          <a:off x="7810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44403</xdr:rowOff>
    </xdr:from>
    <xdr:ext cx="534377" cy="259045"/>
    <xdr:sp macro="" textlink="">
      <xdr:nvSpPr>
        <xdr:cNvPr id="466" name="テキスト ボックス 465"/>
        <xdr:cNvSpPr txBox="1"/>
      </xdr:nvSpPr>
      <xdr:spPr>
        <a:xfrm>
          <a:off x="7594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121912</xdr:rowOff>
    </xdr:from>
    <xdr:to>
      <xdr:col>36</xdr:col>
      <xdr:colOff>165100</xdr:colOff>
      <xdr:row>98</xdr:row>
      <xdr:rowOff>52062</xdr:rowOff>
    </xdr:to>
    <xdr:sp macro="" textlink="">
      <xdr:nvSpPr>
        <xdr:cNvPr id="467" name="フローチャート: 判断 466"/>
        <xdr:cNvSpPr/>
      </xdr:nvSpPr>
      <xdr:spPr>
        <a:xfrm>
          <a:off x="6921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68589</xdr:rowOff>
    </xdr:from>
    <xdr:ext cx="534377" cy="259045"/>
    <xdr:sp macro="" textlink="">
      <xdr:nvSpPr>
        <xdr:cNvPr id="468" name="テキスト ボックス 467"/>
        <xdr:cNvSpPr txBox="1"/>
      </xdr:nvSpPr>
      <xdr:spPr>
        <a:xfrm>
          <a:off x="6705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115863</xdr:rowOff>
    </xdr:from>
    <xdr:to>
      <xdr:col>55</xdr:col>
      <xdr:colOff>50800</xdr:colOff>
      <xdr:row>98</xdr:row>
      <xdr:rowOff>46013</xdr:rowOff>
    </xdr:to>
    <xdr:sp macro="" textlink="">
      <xdr:nvSpPr>
        <xdr:cNvPr id="474" name="楕円 473"/>
        <xdr:cNvSpPr/>
      </xdr:nvSpPr>
      <xdr:spPr>
        <a:xfrm>
          <a:off x="10426700" y="167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75240</xdr:rowOff>
    </xdr:from>
    <xdr:ext cx="534377" cy="259045"/>
    <xdr:sp macro="" textlink="">
      <xdr:nvSpPr>
        <xdr:cNvPr id="475" name="土木費該当値テキスト"/>
        <xdr:cNvSpPr txBox="1"/>
      </xdr:nvSpPr>
      <xdr:spPr>
        <a:xfrm>
          <a:off x="10528300" y="165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159483</xdr:rowOff>
    </xdr:from>
    <xdr:to>
      <xdr:col>50</xdr:col>
      <xdr:colOff>165100</xdr:colOff>
      <xdr:row>98</xdr:row>
      <xdr:rowOff>89633</xdr:rowOff>
    </xdr:to>
    <xdr:sp macro="" textlink="">
      <xdr:nvSpPr>
        <xdr:cNvPr id="476" name="楕円 475"/>
        <xdr:cNvSpPr/>
      </xdr:nvSpPr>
      <xdr:spPr>
        <a:xfrm>
          <a:off x="9588500" y="167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80760</xdr:rowOff>
    </xdr:from>
    <xdr:ext cx="534377" cy="259045"/>
    <xdr:sp macro="" textlink="">
      <xdr:nvSpPr>
        <xdr:cNvPr id="477" name="テキスト ボックス 476"/>
        <xdr:cNvSpPr txBox="1"/>
      </xdr:nvSpPr>
      <xdr:spPr>
        <a:xfrm>
          <a:off x="9372111" y="168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163959</xdr:rowOff>
    </xdr:from>
    <xdr:to>
      <xdr:col>46</xdr:col>
      <xdr:colOff>38100</xdr:colOff>
      <xdr:row>98</xdr:row>
      <xdr:rowOff>94109</xdr:rowOff>
    </xdr:to>
    <xdr:sp macro="" textlink="">
      <xdr:nvSpPr>
        <xdr:cNvPr id="478" name="楕円 477"/>
        <xdr:cNvSpPr/>
      </xdr:nvSpPr>
      <xdr:spPr>
        <a:xfrm>
          <a:off x="8699500" y="1679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85236</xdr:rowOff>
    </xdr:from>
    <xdr:ext cx="534377" cy="259045"/>
    <xdr:sp macro="" textlink="">
      <xdr:nvSpPr>
        <xdr:cNvPr id="479" name="テキスト ボックス 478"/>
        <xdr:cNvSpPr txBox="1"/>
      </xdr:nvSpPr>
      <xdr:spPr>
        <a:xfrm>
          <a:off x="8483111" y="1688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160201</xdr:rowOff>
    </xdr:from>
    <xdr:to>
      <xdr:col>41</xdr:col>
      <xdr:colOff>101600</xdr:colOff>
      <xdr:row>98</xdr:row>
      <xdr:rowOff>90351</xdr:rowOff>
    </xdr:to>
    <xdr:sp macro="" textlink="">
      <xdr:nvSpPr>
        <xdr:cNvPr id="480" name="楕円 479"/>
        <xdr:cNvSpPr/>
      </xdr:nvSpPr>
      <xdr:spPr>
        <a:xfrm>
          <a:off x="7810500" y="1679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81478</xdr:rowOff>
    </xdr:from>
    <xdr:ext cx="534377" cy="259045"/>
    <xdr:sp macro="" textlink="">
      <xdr:nvSpPr>
        <xdr:cNvPr id="481" name="テキスト ボックス 480"/>
        <xdr:cNvSpPr txBox="1"/>
      </xdr:nvSpPr>
      <xdr:spPr>
        <a:xfrm>
          <a:off x="7594111" y="1688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139498</xdr:rowOff>
    </xdr:from>
    <xdr:to>
      <xdr:col>36</xdr:col>
      <xdr:colOff>165100</xdr:colOff>
      <xdr:row>98</xdr:row>
      <xdr:rowOff>69648</xdr:rowOff>
    </xdr:to>
    <xdr:sp macro="" textlink="">
      <xdr:nvSpPr>
        <xdr:cNvPr id="482" name="楕円 481"/>
        <xdr:cNvSpPr/>
      </xdr:nvSpPr>
      <xdr:spPr>
        <a:xfrm>
          <a:off x="6921500" y="167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60775</xdr:rowOff>
    </xdr:from>
    <xdr:ext cx="534377" cy="259045"/>
    <xdr:sp macro="" textlink="">
      <xdr:nvSpPr>
        <xdr:cNvPr id="483" name="テキスト ボックス 482"/>
        <xdr:cNvSpPr txBox="1"/>
      </xdr:nvSpPr>
      <xdr:spPr>
        <a:xfrm>
          <a:off x="6705111" y="168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5" name="直線コネクタ 504"/>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06"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07" name="直線コネクタ 506"/>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08"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09" name="直線コネクタ 508"/>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134945</xdr:rowOff>
    </xdr:from>
    <xdr:to>
      <xdr:col>85</xdr:col>
      <xdr:colOff>127000</xdr:colOff>
      <xdr:row>36</xdr:row>
      <xdr:rowOff>135517</xdr:rowOff>
    </xdr:to>
    <xdr:cxnSp macro="">
      <xdr:nvCxnSpPr>
        <xdr:cNvPr id="510" name="直線コネクタ 509"/>
        <xdr:cNvCxnSpPr/>
      </xdr:nvCxnSpPr>
      <xdr:spPr>
        <a:xfrm flipV="1">
          <a:off x="15481300" y="6307145"/>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123596</xdr:rowOff>
    </xdr:from>
    <xdr:ext cx="534377" cy="259045"/>
    <xdr:sp macro="" textlink="">
      <xdr:nvSpPr>
        <xdr:cNvPr id="511" name="消防費平均値テキスト"/>
        <xdr:cNvSpPr txBox="1"/>
      </xdr:nvSpPr>
      <xdr:spPr>
        <a:xfrm>
          <a:off x="16370300" y="595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2" name="フローチャート: 判断 511"/>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135517</xdr:rowOff>
    </xdr:from>
    <xdr:to>
      <xdr:col>81</xdr:col>
      <xdr:colOff>50800</xdr:colOff>
      <xdr:row>36</xdr:row>
      <xdr:rowOff>158514</xdr:rowOff>
    </xdr:to>
    <xdr:cxnSp macro="">
      <xdr:nvCxnSpPr>
        <xdr:cNvPr id="513" name="直線コネクタ 512"/>
        <xdr:cNvCxnSpPr/>
      </xdr:nvCxnSpPr>
      <xdr:spPr>
        <a:xfrm flipV="1">
          <a:off x="14592300" y="6307717"/>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4" name="フローチャート: 判断 513"/>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42275</xdr:rowOff>
    </xdr:from>
    <xdr:ext cx="534377" cy="259045"/>
    <xdr:sp macro="" textlink="">
      <xdr:nvSpPr>
        <xdr:cNvPr id="515" name="テキスト ボックス 514"/>
        <xdr:cNvSpPr txBox="1"/>
      </xdr:nvSpPr>
      <xdr:spPr>
        <a:xfrm>
          <a:off x="15214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158514</xdr:rowOff>
    </xdr:from>
    <xdr:to>
      <xdr:col>76</xdr:col>
      <xdr:colOff>114300</xdr:colOff>
      <xdr:row>37</xdr:row>
      <xdr:rowOff>4575</xdr:rowOff>
    </xdr:to>
    <xdr:cxnSp macro="">
      <xdr:nvCxnSpPr>
        <xdr:cNvPr id="516" name="直線コネクタ 515"/>
        <xdr:cNvCxnSpPr/>
      </xdr:nvCxnSpPr>
      <xdr:spPr>
        <a:xfrm flipV="1">
          <a:off x="13703300" y="6330714"/>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17" name="フローチャート: 判断 516"/>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142310</xdr:rowOff>
    </xdr:from>
    <xdr:ext cx="534377" cy="259045"/>
    <xdr:sp macro="" textlink="">
      <xdr:nvSpPr>
        <xdr:cNvPr id="518" name="テキスト ボックス 517"/>
        <xdr:cNvSpPr txBox="1"/>
      </xdr:nvSpPr>
      <xdr:spPr>
        <a:xfrm>
          <a:off x="14325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4575</xdr:rowOff>
    </xdr:from>
    <xdr:to>
      <xdr:col>71</xdr:col>
      <xdr:colOff>177800</xdr:colOff>
      <xdr:row>37</xdr:row>
      <xdr:rowOff>13078</xdr:rowOff>
    </xdr:to>
    <xdr:cxnSp macro="">
      <xdr:nvCxnSpPr>
        <xdr:cNvPr id="519" name="直線コネクタ 518"/>
        <xdr:cNvCxnSpPr/>
      </xdr:nvCxnSpPr>
      <xdr:spPr>
        <a:xfrm flipV="1">
          <a:off x="12814300" y="6348225"/>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33465</xdr:rowOff>
    </xdr:from>
    <xdr:to>
      <xdr:col>72</xdr:col>
      <xdr:colOff>38100</xdr:colOff>
      <xdr:row>35</xdr:row>
      <xdr:rowOff>135065</xdr:rowOff>
    </xdr:to>
    <xdr:sp macro="" textlink="">
      <xdr:nvSpPr>
        <xdr:cNvPr id="520" name="フローチャート: 判断 519"/>
        <xdr:cNvSpPr/>
      </xdr:nvSpPr>
      <xdr:spPr>
        <a:xfrm>
          <a:off x="13652500" y="60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151592</xdr:rowOff>
    </xdr:from>
    <xdr:ext cx="534377" cy="259045"/>
    <xdr:sp macro="" textlink="">
      <xdr:nvSpPr>
        <xdr:cNvPr id="521" name="テキスト ボックス 520"/>
        <xdr:cNvSpPr txBox="1"/>
      </xdr:nvSpPr>
      <xdr:spPr>
        <a:xfrm>
          <a:off x="13436111" y="580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53558</xdr:rowOff>
    </xdr:from>
    <xdr:to>
      <xdr:col>67</xdr:col>
      <xdr:colOff>101600</xdr:colOff>
      <xdr:row>35</xdr:row>
      <xdr:rowOff>155158</xdr:rowOff>
    </xdr:to>
    <xdr:sp macro="" textlink="">
      <xdr:nvSpPr>
        <xdr:cNvPr id="522" name="フローチャート: 判断 521"/>
        <xdr:cNvSpPr/>
      </xdr:nvSpPr>
      <xdr:spPr>
        <a:xfrm>
          <a:off x="12763500" y="60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235</xdr:rowOff>
    </xdr:from>
    <xdr:ext cx="534377" cy="259045"/>
    <xdr:sp macro="" textlink="">
      <xdr:nvSpPr>
        <xdr:cNvPr id="523" name="テキスト ボックス 522"/>
        <xdr:cNvSpPr txBox="1"/>
      </xdr:nvSpPr>
      <xdr:spPr>
        <a:xfrm>
          <a:off x="12547111" y="58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84145</xdr:rowOff>
    </xdr:from>
    <xdr:to>
      <xdr:col>85</xdr:col>
      <xdr:colOff>177800</xdr:colOff>
      <xdr:row>37</xdr:row>
      <xdr:rowOff>14295</xdr:rowOff>
    </xdr:to>
    <xdr:sp macro="" textlink="">
      <xdr:nvSpPr>
        <xdr:cNvPr id="529" name="楕円 528"/>
        <xdr:cNvSpPr/>
      </xdr:nvSpPr>
      <xdr:spPr>
        <a:xfrm>
          <a:off x="16268700" y="62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170522</xdr:rowOff>
    </xdr:from>
    <xdr:ext cx="534377" cy="259045"/>
    <xdr:sp macro="" textlink="">
      <xdr:nvSpPr>
        <xdr:cNvPr id="530" name="消防費該当値テキスト"/>
        <xdr:cNvSpPr txBox="1"/>
      </xdr:nvSpPr>
      <xdr:spPr>
        <a:xfrm>
          <a:off x="16370300" y="617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84717</xdr:rowOff>
    </xdr:from>
    <xdr:to>
      <xdr:col>81</xdr:col>
      <xdr:colOff>101600</xdr:colOff>
      <xdr:row>37</xdr:row>
      <xdr:rowOff>14867</xdr:rowOff>
    </xdr:to>
    <xdr:sp macro="" textlink="">
      <xdr:nvSpPr>
        <xdr:cNvPr id="531" name="楕円 530"/>
        <xdr:cNvSpPr/>
      </xdr:nvSpPr>
      <xdr:spPr>
        <a:xfrm>
          <a:off x="15430500" y="625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5994</xdr:rowOff>
    </xdr:from>
    <xdr:ext cx="534377" cy="259045"/>
    <xdr:sp macro="" textlink="">
      <xdr:nvSpPr>
        <xdr:cNvPr id="532" name="テキスト ボックス 531"/>
        <xdr:cNvSpPr txBox="1"/>
      </xdr:nvSpPr>
      <xdr:spPr>
        <a:xfrm>
          <a:off x="15214111" y="634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107714</xdr:rowOff>
    </xdr:from>
    <xdr:to>
      <xdr:col>76</xdr:col>
      <xdr:colOff>165100</xdr:colOff>
      <xdr:row>37</xdr:row>
      <xdr:rowOff>37864</xdr:rowOff>
    </xdr:to>
    <xdr:sp macro="" textlink="">
      <xdr:nvSpPr>
        <xdr:cNvPr id="533" name="楕円 532"/>
        <xdr:cNvSpPr/>
      </xdr:nvSpPr>
      <xdr:spPr>
        <a:xfrm>
          <a:off x="14541500" y="62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28991</xdr:rowOff>
    </xdr:from>
    <xdr:ext cx="534377" cy="259045"/>
    <xdr:sp macro="" textlink="">
      <xdr:nvSpPr>
        <xdr:cNvPr id="534" name="テキスト ボックス 533"/>
        <xdr:cNvSpPr txBox="1"/>
      </xdr:nvSpPr>
      <xdr:spPr>
        <a:xfrm>
          <a:off x="14325111" y="63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125225</xdr:rowOff>
    </xdr:from>
    <xdr:to>
      <xdr:col>72</xdr:col>
      <xdr:colOff>38100</xdr:colOff>
      <xdr:row>37</xdr:row>
      <xdr:rowOff>55375</xdr:rowOff>
    </xdr:to>
    <xdr:sp macro="" textlink="">
      <xdr:nvSpPr>
        <xdr:cNvPr id="535" name="楕円 534"/>
        <xdr:cNvSpPr/>
      </xdr:nvSpPr>
      <xdr:spPr>
        <a:xfrm>
          <a:off x="13652500" y="629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46502</xdr:rowOff>
    </xdr:from>
    <xdr:ext cx="534377" cy="259045"/>
    <xdr:sp macro="" textlink="">
      <xdr:nvSpPr>
        <xdr:cNvPr id="536" name="テキスト ボックス 535"/>
        <xdr:cNvSpPr txBox="1"/>
      </xdr:nvSpPr>
      <xdr:spPr>
        <a:xfrm>
          <a:off x="13436111" y="639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133728</xdr:rowOff>
    </xdr:from>
    <xdr:to>
      <xdr:col>67</xdr:col>
      <xdr:colOff>101600</xdr:colOff>
      <xdr:row>37</xdr:row>
      <xdr:rowOff>63878</xdr:rowOff>
    </xdr:to>
    <xdr:sp macro="" textlink="">
      <xdr:nvSpPr>
        <xdr:cNvPr id="537" name="楕円 536"/>
        <xdr:cNvSpPr/>
      </xdr:nvSpPr>
      <xdr:spPr>
        <a:xfrm>
          <a:off x="12763500" y="630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55005</xdr:rowOff>
    </xdr:from>
    <xdr:ext cx="534377" cy="259045"/>
    <xdr:sp macro="" textlink="">
      <xdr:nvSpPr>
        <xdr:cNvPr id="538" name="テキスト ボックス 537"/>
        <xdr:cNvSpPr txBox="1"/>
      </xdr:nvSpPr>
      <xdr:spPr>
        <a:xfrm>
          <a:off x="12547111" y="639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2" name="直線コネクタ 561"/>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3"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4" name="直線コネクタ 563"/>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5"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66" name="直線コネクタ 565"/>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163254</xdr:rowOff>
    </xdr:from>
    <xdr:to>
      <xdr:col>85</xdr:col>
      <xdr:colOff>127000</xdr:colOff>
      <xdr:row>57</xdr:row>
      <xdr:rowOff>83312</xdr:rowOff>
    </xdr:to>
    <xdr:cxnSp macro="">
      <xdr:nvCxnSpPr>
        <xdr:cNvPr id="567" name="直線コネクタ 566"/>
        <xdr:cNvCxnSpPr/>
      </xdr:nvCxnSpPr>
      <xdr:spPr>
        <a:xfrm>
          <a:off x="15481300" y="9764454"/>
          <a:ext cx="838200" cy="9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144315</xdr:rowOff>
    </xdr:from>
    <xdr:ext cx="534377" cy="259045"/>
    <xdr:sp macro="" textlink="">
      <xdr:nvSpPr>
        <xdr:cNvPr id="568" name="教育費平均値テキスト"/>
        <xdr:cNvSpPr txBox="1"/>
      </xdr:nvSpPr>
      <xdr:spPr>
        <a:xfrm>
          <a:off x="16370300" y="9574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69" name="フローチャート: 判断 568"/>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163254</xdr:rowOff>
    </xdr:from>
    <xdr:to>
      <xdr:col>81</xdr:col>
      <xdr:colOff>50800</xdr:colOff>
      <xdr:row>57</xdr:row>
      <xdr:rowOff>18420</xdr:rowOff>
    </xdr:to>
    <xdr:cxnSp macro="">
      <xdr:nvCxnSpPr>
        <xdr:cNvPr id="570" name="直線コネクタ 569"/>
        <xdr:cNvCxnSpPr/>
      </xdr:nvCxnSpPr>
      <xdr:spPr>
        <a:xfrm flipV="1">
          <a:off x="14592300" y="9764454"/>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1" name="フローチャート: 判断 570"/>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50723</xdr:rowOff>
    </xdr:from>
    <xdr:ext cx="534377" cy="259045"/>
    <xdr:sp macro="" textlink="">
      <xdr:nvSpPr>
        <xdr:cNvPr id="572" name="テキスト ボックス 571"/>
        <xdr:cNvSpPr txBox="1"/>
      </xdr:nvSpPr>
      <xdr:spPr>
        <a:xfrm>
          <a:off x="15214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135372</xdr:rowOff>
    </xdr:from>
    <xdr:to>
      <xdr:col>76</xdr:col>
      <xdr:colOff>114300</xdr:colOff>
      <xdr:row>57</xdr:row>
      <xdr:rowOff>18420</xdr:rowOff>
    </xdr:to>
    <xdr:cxnSp macro="">
      <xdr:nvCxnSpPr>
        <xdr:cNvPr id="573" name="直線コネクタ 572"/>
        <xdr:cNvCxnSpPr/>
      </xdr:nvCxnSpPr>
      <xdr:spPr>
        <a:xfrm>
          <a:off x="13703300" y="9565122"/>
          <a:ext cx="889000" cy="22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4" name="フローチャート: 判断 573"/>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75899</xdr:rowOff>
    </xdr:from>
    <xdr:ext cx="534377" cy="259045"/>
    <xdr:sp macro="" textlink="">
      <xdr:nvSpPr>
        <xdr:cNvPr id="575" name="テキスト ボックス 574"/>
        <xdr:cNvSpPr txBox="1"/>
      </xdr:nvSpPr>
      <xdr:spPr>
        <a:xfrm>
          <a:off x="14325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135372</xdr:rowOff>
    </xdr:from>
    <xdr:to>
      <xdr:col>71</xdr:col>
      <xdr:colOff>177800</xdr:colOff>
      <xdr:row>56</xdr:row>
      <xdr:rowOff>98568</xdr:rowOff>
    </xdr:to>
    <xdr:cxnSp macro="">
      <xdr:nvCxnSpPr>
        <xdr:cNvPr id="576" name="直線コネクタ 575"/>
        <xdr:cNvCxnSpPr/>
      </xdr:nvCxnSpPr>
      <xdr:spPr>
        <a:xfrm flipV="1">
          <a:off x="12814300" y="9565122"/>
          <a:ext cx="889000" cy="1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77" name="フローチャート: 判断 576"/>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78" name="テキスト ボックス 577"/>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79" name="フローチャート: 判断 578"/>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80" name="テキスト ボックス 579"/>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32512</xdr:rowOff>
    </xdr:from>
    <xdr:to>
      <xdr:col>85</xdr:col>
      <xdr:colOff>177800</xdr:colOff>
      <xdr:row>57</xdr:row>
      <xdr:rowOff>134112</xdr:rowOff>
    </xdr:to>
    <xdr:sp macro="" textlink="">
      <xdr:nvSpPr>
        <xdr:cNvPr id="586" name="楕円 585"/>
        <xdr:cNvSpPr/>
      </xdr:nvSpPr>
      <xdr:spPr>
        <a:xfrm>
          <a:off x="16268700" y="98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118889</xdr:rowOff>
    </xdr:from>
    <xdr:ext cx="534377" cy="259045"/>
    <xdr:sp macro="" textlink="">
      <xdr:nvSpPr>
        <xdr:cNvPr id="587" name="教育費該当値テキスト"/>
        <xdr:cNvSpPr txBox="1"/>
      </xdr:nvSpPr>
      <xdr:spPr>
        <a:xfrm>
          <a:off x="16370300" y="97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112454</xdr:rowOff>
    </xdr:from>
    <xdr:to>
      <xdr:col>81</xdr:col>
      <xdr:colOff>101600</xdr:colOff>
      <xdr:row>57</xdr:row>
      <xdr:rowOff>42604</xdr:rowOff>
    </xdr:to>
    <xdr:sp macro="" textlink="">
      <xdr:nvSpPr>
        <xdr:cNvPr id="588" name="楕円 587"/>
        <xdr:cNvSpPr/>
      </xdr:nvSpPr>
      <xdr:spPr>
        <a:xfrm>
          <a:off x="15430500" y="971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59131</xdr:rowOff>
    </xdr:from>
    <xdr:ext cx="534377" cy="259045"/>
    <xdr:sp macro="" textlink="">
      <xdr:nvSpPr>
        <xdr:cNvPr id="589" name="テキスト ボックス 588"/>
        <xdr:cNvSpPr txBox="1"/>
      </xdr:nvSpPr>
      <xdr:spPr>
        <a:xfrm>
          <a:off x="15214111" y="94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139070</xdr:rowOff>
    </xdr:from>
    <xdr:to>
      <xdr:col>76</xdr:col>
      <xdr:colOff>165100</xdr:colOff>
      <xdr:row>57</xdr:row>
      <xdr:rowOff>69220</xdr:rowOff>
    </xdr:to>
    <xdr:sp macro="" textlink="">
      <xdr:nvSpPr>
        <xdr:cNvPr id="590" name="楕円 589"/>
        <xdr:cNvSpPr/>
      </xdr:nvSpPr>
      <xdr:spPr>
        <a:xfrm>
          <a:off x="14541500" y="97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85747</xdr:rowOff>
    </xdr:from>
    <xdr:ext cx="534377" cy="259045"/>
    <xdr:sp macro="" textlink="">
      <xdr:nvSpPr>
        <xdr:cNvPr id="591" name="テキスト ボックス 590"/>
        <xdr:cNvSpPr txBox="1"/>
      </xdr:nvSpPr>
      <xdr:spPr>
        <a:xfrm>
          <a:off x="14325111" y="95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84572</xdr:rowOff>
    </xdr:from>
    <xdr:to>
      <xdr:col>72</xdr:col>
      <xdr:colOff>38100</xdr:colOff>
      <xdr:row>56</xdr:row>
      <xdr:rowOff>14722</xdr:rowOff>
    </xdr:to>
    <xdr:sp macro="" textlink="">
      <xdr:nvSpPr>
        <xdr:cNvPr id="592" name="楕円 591"/>
        <xdr:cNvSpPr/>
      </xdr:nvSpPr>
      <xdr:spPr>
        <a:xfrm>
          <a:off x="13652500" y="951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31249</xdr:rowOff>
    </xdr:from>
    <xdr:ext cx="534377" cy="259045"/>
    <xdr:sp macro="" textlink="">
      <xdr:nvSpPr>
        <xdr:cNvPr id="593" name="テキスト ボックス 592"/>
        <xdr:cNvSpPr txBox="1"/>
      </xdr:nvSpPr>
      <xdr:spPr>
        <a:xfrm>
          <a:off x="13436111" y="928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47768</xdr:rowOff>
    </xdr:from>
    <xdr:to>
      <xdr:col>67</xdr:col>
      <xdr:colOff>101600</xdr:colOff>
      <xdr:row>56</xdr:row>
      <xdr:rowOff>149368</xdr:rowOff>
    </xdr:to>
    <xdr:sp macro="" textlink="">
      <xdr:nvSpPr>
        <xdr:cNvPr id="594" name="楕円 593"/>
        <xdr:cNvSpPr/>
      </xdr:nvSpPr>
      <xdr:spPr>
        <a:xfrm>
          <a:off x="12763500" y="964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165895</xdr:rowOff>
    </xdr:from>
    <xdr:ext cx="534377" cy="259045"/>
    <xdr:sp macro="" textlink="">
      <xdr:nvSpPr>
        <xdr:cNvPr id="595" name="テキスト ボックス 594"/>
        <xdr:cNvSpPr txBox="1"/>
      </xdr:nvSpPr>
      <xdr:spPr>
        <a:xfrm>
          <a:off x="12547111" y="942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19" name="直線コネクタ 618"/>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0"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2"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3" name="直線コネクタ 622"/>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137228</xdr:rowOff>
    </xdr:from>
    <xdr:ext cx="469744" cy="259045"/>
    <xdr:sp macro="" textlink="">
      <xdr:nvSpPr>
        <xdr:cNvPr id="625" name="災害復旧費平均値テキスト"/>
        <xdr:cNvSpPr txBox="1"/>
      </xdr:nvSpPr>
      <xdr:spPr>
        <a:xfrm>
          <a:off x="16370300" y="1333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26" name="フローチャート: 判断 625"/>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28" name="フローチャート: 判断 627"/>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28015</xdr:rowOff>
    </xdr:from>
    <xdr:ext cx="469744" cy="259045"/>
    <xdr:sp macro="" textlink="">
      <xdr:nvSpPr>
        <xdr:cNvPr id="629" name="テキスト ボックス 628"/>
        <xdr:cNvSpPr txBox="1"/>
      </xdr:nvSpPr>
      <xdr:spPr>
        <a:xfrm>
          <a:off x="15246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1" name="フローチャート: 判断 630"/>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46607</xdr:rowOff>
    </xdr:from>
    <xdr:ext cx="469744" cy="259045"/>
    <xdr:sp macro="" textlink="">
      <xdr:nvSpPr>
        <xdr:cNvPr id="632" name="テキスト ボックス 631"/>
        <xdr:cNvSpPr txBox="1"/>
      </xdr:nvSpPr>
      <xdr:spPr>
        <a:xfrm>
          <a:off x="14357428" y="13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10585</xdr:rowOff>
    </xdr:from>
    <xdr:to>
      <xdr:col>72</xdr:col>
      <xdr:colOff>38100</xdr:colOff>
      <xdr:row>78</xdr:row>
      <xdr:rowOff>112185</xdr:rowOff>
    </xdr:to>
    <xdr:sp macro="" textlink="">
      <xdr:nvSpPr>
        <xdr:cNvPr id="634" name="フローチャート: 判断 633"/>
        <xdr:cNvSpPr/>
      </xdr:nvSpPr>
      <xdr:spPr>
        <a:xfrm>
          <a:off x="13652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128712</xdr:rowOff>
    </xdr:from>
    <xdr:ext cx="469744" cy="259045"/>
    <xdr:sp macro="" textlink="">
      <xdr:nvSpPr>
        <xdr:cNvPr id="635" name="テキスト ボックス 634"/>
        <xdr:cNvSpPr txBox="1"/>
      </xdr:nvSpPr>
      <xdr:spPr>
        <a:xfrm>
          <a:off x="13468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14433</xdr:rowOff>
    </xdr:from>
    <xdr:to>
      <xdr:col>67</xdr:col>
      <xdr:colOff>101600</xdr:colOff>
      <xdr:row>78</xdr:row>
      <xdr:rowOff>116033</xdr:rowOff>
    </xdr:to>
    <xdr:sp macro="" textlink="">
      <xdr:nvSpPr>
        <xdr:cNvPr id="636" name="フローチャート: 判断 635"/>
        <xdr:cNvSpPr/>
      </xdr:nvSpPr>
      <xdr:spPr>
        <a:xfrm>
          <a:off x="12763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132560</xdr:rowOff>
    </xdr:from>
    <xdr:ext cx="469744" cy="259045"/>
    <xdr:sp macro="" textlink="">
      <xdr:nvSpPr>
        <xdr:cNvPr id="637" name="テキスト ボックス 636"/>
        <xdr:cNvSpPr txBox="1"/>
      </xdr:nvSpPr>
      <xdr:spPr>
        <a:xfrm>
          <a:off x="12579428"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92778</xdr:rowOff>
    </xdr:from>
    <xdr:ext cx="249299" cy="259045"/>
    <xdr:sp macro="" textlink="">
      <xdr:nvSpPr>
        <xdr:cNvPr id="644" name="災害復旧費該当値テキスト"/>
        <xdr:cNvSpPr txBox="1"/>
      </xdr:nvSpPr>
      <xdr:spPr>
        <a:xfrm>
          <a:off x="16370300" y="13465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3" name="テキスト ボックス 66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5" name="テキスト ボックス 66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79" name="直線コネクタ 678"/>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0"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1" name="直線コネクタ 680"/>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2"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3" name="直線コネクタ 682"/>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139472</xdr:rowOff>
    </xdr:from>
    <xdr:to>
      <xdr:col>85</xdr:col>
      <xdr:colOff>127000</xdr:colOff>
      <xdr:row>98</xdr:row>
      <xdr:rowOff>140571</xdr:rowOff>
    </xdr:to>
    <xdr:cxnSp macro="">
      <xdr:nvCxnSpPr>
        <xdr:cNvPr id="684" name="直線コネクタ 683"/>
        <xdr:cNvCxnSpPr/>
      </xdr:nvCxnSpPr>
      <xdr:spPr>
        <a:xfrm flipV="1">
          <a:off x="15481300" y="16941572"/>
          <a:ext cx="8382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79294</xdr:rowOff>
    </xdr:from>
    <xdr:ext cx="534377" cy="259045"/>
    <xdr:sp macro="" textlink="">
      <xdr:nvSpPr>
        <xdr:cNvPr id="685" name="公債費平均値テキスト"/>
        <xdr:cNvSpPr txBox="1"/>
      </xdr:nvSpPr>
      <xdr:spPr>
        <a:xfrm>
          <a:off x="16370300" y="1653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86" name="フローチャート: 判断 685"/>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140571</xdr:rowOff>
    </xdr:from>
    <xdr:to>
      <xdr:col>81</xdr:col>
      <xdr:colOff>50800</xdr:colOff>
      <xdr:row>98</xdr:row>
      <xdr:rowOff>157063</xdr:rowOff>
    </xdr:to>
    <xdr:cxnSp macro="">
      <xdr:nvCxnSpPr>
        <xdr:cNvPr id="687" name="直線コネクタ 686"/>
        <xdr:cNvCxnSpPr/>
      </xdr:nvCxnSpPr>
      <xdr:spPr>
        <a:xfrm flipV="1">
          <a:off x="14592300" y="16942671"/>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88" name="フローチャート: 判断 687"/>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9441</xdr:rowOff>
    </xdr:from>
    <xdr:ext cx="534377" cy="259045"/>
    <xdr:sp macro="" textlink="">
      <xdr:nvSpPr>
        <xdr:cNvPr id="689" name="テキスト ボックス 688"/>
        <xdr:cNvSpPr txBox="1"/>
      </xdr:nvSpPr>
      <xdr:spPr>
        <a:xfrm>
          <a:off x="15214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146526</xdr:rowOff>
    </xdr:from>
    <xdr:to>
      <xdr:col>76</xdr:col>
      <xdr:colOff>114300</xdr:colOff>
      <xdr:row>98</xdr:row>
      <xdr:rowOff>157063</xdr:rowOff>
    </xdr:to>
    <xdr:cxnSp macro="">
      <xdr:nvCxnSpPr>
        <xdr:cNvPr id="690" name="直線コネクタ 689"/>
        <xdr:cNvCxnSpPr/>
      </xdr:nvCxnSpPr>
      <xdr:spPr>
        <a:xfrm>
          <a:off x="13703300" y="16948626"/>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1" name="フローチャート: 判断 690"/>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70335</xdr:rowOff>
    </xdr:from>
    <xdr:ext cx="534377" cy="259045"/>
    <xdr:sp macro="" textlink="">
      <xdr:nvSpPr>
        <xdr:cNvPr id="692" name="テキスト ボックス 691"/>
        <xdr:cNvSpPr txBox="1"/>
      </xdr:nvSpPr>
      <xdr:spPr>
        <a:xfrm>
          <a:off x="14325111" y="165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143032</xdr:rowOff>
    </xdr:from>
    <xdr:to>
      <xdr:col>71</xdr:col>
      <xdr:colOff>177800</xdr:colOff>
      <xdr:row>98</xdr:row>
      <xdr:rowOff>146526</xdr:rowOff>
    </xdr:to>
    <xdr:cxnSp macro="">
      <xdr:nvCxnSpPr>
        <xdr:cNvPr id="693" name="直線コネクタ 692"/>
        <xdr:cNvCxnSpPr/>
      </xdr:nvCxnSpPr>
      <xdr:spPr>
        <a:xfrm>
          <a:off x="12814300" y="16945132"/>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694" name="フローチャート: 判断 693"/>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695" name="テキスト ボックス 694"/>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144983</xdr:rowOff>
    </xdr:from>
    <xdr:to>
      <xdr:col>67</xdr:col>
      <xdr:colOff>101600</xdr:colOff>
      <xdr:row>97</xdr:row>
      <xdr:rowOff>75133</xdr:rowOff>
    </xdr:to>
    <xdr:sp macro="" textlink="">
      <xdr:nvSpPr>
        <xdr:cNvPr id="696" name="フローチャート: 判断 695"/>
        <xdr:cNvSpPr/>
      </xdr:nvSpPr>
      <xdr:spPr>
        <a:xfrm>
          <a:off x="12763500" y="1660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91660</xdr:rowOff>
    </xdr:from>
    <xdr:ext cx="534377" cy="259045"/>
    <xdr:sp macro="" textlink="">
      <xdr:nvSpPr>
        <xdr:cNvPr id="697" name="テキスト ボックス 696"/>
        <xdr:cNvSpPr txBox="1"/>
      </xdr:nvSpPr>
      <xdr:spPr>
        <a:xfrm>
          <a:off x="12547111" y="163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88672</xdr:rowOff>
    </xdr:from>
    <xdr:to>
      <xdr:col>85</xdr:col>
      <xdr:colOff>177800</xdr:colOff>
      <xdr:row>99</xdr:row>
      <xdr:rowOff>18822</xdr:rowOff>
    </xdr:to>
    <xdr:sp macro="" textlink="">
      <xdr:nvSpPr>
        <xdr:cNvPr id="703" name="楕円 702"/>
        <xdr:cNvSpPr/>
      </xdr:nvSpPr>
      <xdr:spPr>
        <a:xfrm>
          <a:off x="16268700" y="168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67099</xdr:rowOff>
    </xdr:from>
    <xdr:ext cx="534377" cy="259045"/>
    <xdr:sp macro="" textlink="">
      <xdr:nvSpPr>
        <xdr:cNvPr id="704" name="公債費該当値テキスト"/>
        <xdr:cNvSpPr txBox="1"/>
      </xdr:nvSpPr>
      <xdr:spPr>
        <a:xfrm>
          <a:off x="16370300"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89771</xdr:rowOff>
    </xdr:from>
    <xdr:to>
      <xdr:col>81</xdr:col>
      <xdr:colOff>101600</xdr:colOff>
      <xdr:row>99</xdr:row>
      <xdr:rowOff>19921</xdr:rowOff>
    </xdr:to>
    <xdr:sp macro="" textlink="">
      <xdr:nvSpPr>
        <xdr:cNvPr id="705" name="楕円 704"/>
        <xdr:cNvSpPr/>
      </xdr:nvSpPr>
      <xdr:spPr>
        <a:xfrm>
          <a:off x="15430500" y="168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11048</xdr:rowOff>
    </xdr:from>
    <xdr:ext cx="534377" cy="259045"/>
    <xdr:sp macro="" textlink="">
      <xdr:nvSpPr>
        <xdr:cNvPr id="706" name="テキスト ボックス 705"/>
        <xdr:cNvSpPr txBox="1"/>
      </xdr:nvSpPr>
      <xdr:spPr>
        <a:xfrm>
          <a:off x="15214111" y="1698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106263</xdr:rowOff>
    </xdr:from>
    <xdr:to>
      <xdr:col>76</xdr:col>
      <xdr:colOff>165100</xdr:colOff>
      <xdr:row>99</xdr:row>
      <xdr:rowOff>36413</xdr:rowOff>
    </xdr:to>
    <xdr:sp macro="" textlink="">
      <xdr:nvSpPr>
        <xdr:cNvPr id="707" name="楕円 706"/>
        <xdr:cNvSpPr/>
      </xdr:nvSpPr>
      <xdr:spPr>
        <a:xfrm>
          <a:off x="14541500" y="169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27540</xdr:rowOff>
    </xdr:from>
    <xdr:ext cx="534377" cy="259045"/>
    <xdr:sp macro="" textlink="">
      <xdr:nvSpPr>
        <xdr:cNvPr id="708" name="テキスト ボックス 707"/>
        <xdr:cNvSpPr txBox="1"/>
      </xdr:nvSpPr>
      <xdr:spPr>
        <a:xfrm>
          <a:off x="14325111" y="1700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95726</xdr:rowOff>
    </xdr:from>
    <xdr:to>
      <xdr:col>72</xdr:col>
      <xdr:colOff>38100</xdr:colOff>
      <xdr:row>99</xdr:row>
      <xdr:rowOff>25876</xdr:rowOff>
    </xdr:to>
    <xdr:sp macro="" textlink="">
      <xdr:nvSpPr>
        <xdr:cNvPr id="709" name="楕円 708"/>
        <xdr:cNvSpPr/>
      </xdr:nvSpPr>
      <xdr:spPr>
        <a:xfrm>
          <a:off x="13652500" y="1689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17003</xdr:rowOff>
    </xdr:from>
    <xdr:ext cx="534377" cy="259045"/>
    <xdr:sp macro="" textlink="">
      <xdr:nvSpPr>
        <xdr:cNvPr id="710" name="テキスト ボックス 709"/>
        <xdr:cNvSpPr txBox="1"/>
      </xdr:nvSpPr>
      <xdr:spPr>
        <a:xfrm>
          <a:off x="13436111" y="1699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92232</xdr:rowOff>
    </xdr:from>
    <xdr:to>
      <xdr:col>67</xdr:col>
      <xdr:colOff>101600</xdr:colOff>
      <xdr:row>99</xdr:row>
      <xdr:rowOff>22382</xdr:rowOff>
    </xdr:to>
    <xdr:sp macro="" textlink="">
      <xdr:nvSpPr>
        <xdr:cNvPr id="711" name="楕円 710"/>
        <xdr:cNvSpPr/>
      </xdr:nvSpPr>
      <xdr:spPr>
        <a:xfrm>
          <a:off x="12763500" y="1689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13509</xdr:rowOff>
    </xdr:from>
    <xdr:ext cx="534377" cy="259045"/>
    <xdr:sp macro="" textlink="">
      <xdr:nvSpPr>
        <xdr:cNvPr id="712" name="テキスト ボックス 711"/>
        <xdr:cNvSpPr txBox="1"/>
      </xdr:nvSpPr>
      <xdr:spPr>
        <a:xfrm>
          <a:off x="12547111" y="1698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36" name="直線コネクタ 735"/>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37"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39"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0" name="直線コネクタ 739"/>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2"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3" name="フローチャート: 判断 742"/>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5" name="フローチャート: 判断 744"/>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46" name="テキスト ボックス 745"/>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8" name="フローチャート: 判断 747"/>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9" name="テキスト ボックス 748"/>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51" name="フローチャート: 判断 750"/>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19575</xdr:rowOff>
    </xdr:from>
    <xdr:ext cx="378565" cy="259045"/>
    <xdr:sp macro="" textlink="">
      <xdr:nvSpPr>
        <xdr:cNvPr id="752" name="テキスト ボックス 751"/>
        <xdr:cNvSpPr txBox="1"/>
      </xdr:nvSpPr>
      <xdr:spPr>
        <a:xfrm>
          <a:off x="19356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88138</xdr:rowOff>
    </xdr:from>
    <xdr:to>
      <xdr:col>98</xdr:col>
      <xdr:colOff>38100</xdr:colOff>
      <xdr:row>38</xdr:row>
      <xdr:rowOff>18288</xdr:rowOff>
    </xdr:to>
    <xdr:sp macro="" textlink="">
      <xdr:nvSpPr>
        <xdr:cNvPr id="753" name="フローチャート: 判断 752"/>
        <xdr:cNvSpPr/>
      </xdr:nvSpPr>
      <xdr:spPr>
        <a:xfrm>
          <a:off x="18605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34815</xdr:rowOff>
    </xdr:from>
    <xdr:ext cx="378565" cy="259045"/>
    <xdr:sp macro="" textlink="">
      <xdr:nvSpPr>
        <xdr:cNvPr id="754" name="テキスト ボックス 753"/>
        <xdr:cNvSpPr txBox="1"/>
      </xdr:nvSpPr>
      <xdr:spPr>
        <a:xfrm>
          <a:off x="18467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1"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3" name="テキスト ボックス 782"/>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5" name="テキスト ボックス 784"/>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7" name="テキスト ボックス 786"/>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9" name="テキスト ボックス 78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1" name="直線コネクタ 790"/>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2"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4"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7"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フローチャート: 判断 797"/>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0" name="フローチャート: 判断 799"/>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3" name="フローチャート: 判断 802"/>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4" name="テキスト ボックス 80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6" name="フローチャート: 判断 805"/>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7" name="テキスト ボックス 806"/>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100330</xdr:rowOff>
    </xdr:from>
    <xdr:to>
      <xdr:col>98</xdr:col>
      <xdr:colOff>38100</xdr:colOff>
      <xdr:row>52</xdr:row>
      <xdr:rowOff>30480</xdr:rowOff>
    </xdr:to>
    <xdr:sp macro="" textlink="">
      <xdr:nvSpPr>
        <xdr:cNvPr id="808" name="フローチャート: 判断 807"/>
        <xdr:cNvSpPr/>
      </xdr:nvSpPr>
      <xdr:spPr>
        <a:xfrm>
          <a:off x="18605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50</xdr:row>
      <xdr:rowOff>47007</xdr:rowOff>
    </xdr:from>
    <xdr:ext cx="313932" cy="259045"/>
    <xdr:sp macro="" textlink="">
      <xdr:nvSpPr>
        <xdr:cNvPr id="809" name="テキスト ボックス 808"/>
        <xdr:cNvSpPr txBox="1"/>
      </xdr:nvSpPr>
      <xdr:spPr>
        <a:xfrm>
          <a:off x="18499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6"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8" name="テキスト ボックス 817"/>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0" name="テキスト ボックス 819"/>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議会費及び総務費、商工費、土木費を除き、類似団体平均を下回っている。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議会費は欠員補充などに伴う人件費の増により前年度比較で増加している。</a:t>
          </a:r>
        </a:p>
        <a:p>
          <a:r>
            <a:rPr kumimoji="1" lang="ja-JP" altLang="en-US" sz="1300">
              <a:latin typeface="ＭＳ Ｐゴシック" panose="020B0600070205080204" pitchFamily="50" charset="-128"/>
              <a:ea typeface="ＭＳ Ｐゴシック" panose="020B0600070205080204" pitchFamily="50" charset="-128"/>
            </a:rPr>
            <a:t>　商工費が平均を大きく上回っているのは、本市が中小企業支援のため、金融機関が行う中小企業への制度融資の財源として、金融機関に無利子で資金を預ける「預託金方式」を取り、多くの中小企業がこれを利用しているためであり、預託金は当該年度内に全額返還されている。</a:t>
          </a:r>
        </a:p>
        <a:p>
          <a:r>
            <a:rPr kumimoji="1" lang="ja-JP" altLang="en-US" sz="1300">
              <a:latin typeface="ＭＳ Ｐゴシック" panose="020B0600070205080204" pitchFamily="50" charset="-128"/>
              <a:ea typeface="ＭＳ Ｐゴシック" panose="020B0600070205080204" pitchFamily="50" charset="-128"/>
            </a:rPr>
            <a:t>　土木費については水木しげるロードリニューアル事業の増により類似団体平均を上回っている。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年度より本格的に行財政改革に着手し、人件費・投資的経費の抑制をはじめとした各種行政経費の削減に取り組んできた。平成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年には「中期財政計画」を作成し、適正な公債費として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億円程度まで圧縮することとしている。</a:t>
          </a:r>
        </a:p>
        <a:p>
          <a:r>
            <a:rPr kumimoji="1" lang="ja-JP" altLang="en-US" sz="1400">
              <a:latin typeface="ＭＳ ゴシック" pitchFamily="49" charset="-128"/>
              <a:ea typeface="ＭＳ ゴシック" pitchFamily="49" charset="-128"/>
            </a:rPr>
            <a:t>　また、老朽化した公共施設の整備に備えるため、基金からの繰入金を極力抑制し、基金残高の維持にも努めている。</a:t>
          </a:r>
        </a:p>
        <a:p>
          <a:r>
            <a:rPr kumimoji="1" lang="ja-JP" altLang="en-US" sz="1400">
              <a:latin typeface="ＭＳ ゴシック" pitchFamily="49" charset="-128"/>
              <a:ea typeface="ＭＳ ゴシック" pitchFamily="49" charset="-128"/>
            </a:rPr>
            <a:t>　今後も、更なる財政基盤の安定化に努めていく。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一部の会計で赤字が生じているものの、国民健康保険費特別会計、一般会計の黒字額が大きく、市全体としては黒字となっている。</a:t>
          </a:r>
        </a:p>
        <a:p>
          <a:r>
            <a:rPr kumimoji="1" lang="ja-JP" altLang="en-US" sz="1400">
              <a:latin typeface="ＭＳ ゴシック" pitchFamily="49" charset="-128"/>
              <a:ea typeface="ＭＳ ゴシック" pitchFamily="49" charset="-128"/>
            </a:rPr>
            <a:t>　個別にみると、一般会計は毎年度一定規模の黒字額が確保できる状況で推移しており、今後も同規模の黒字額は確保できるものと見込んでいる。</a:t>
          </a:r>
        </a:p>
        <a:p>
          <a:r>
            <a:rPr kumimoji="1" lang="ja-JP" altLang="en-US" sz="1400">
              <a:latin typeface="ＭＳ ゴシック" pitchFamily="49" charset="-128"/>
              <a:ea typeface="ＭＳ ゴシック" pitchFamily="49" charset="-128"/>
            </a:rPr>
            <a:t>　駐車場費特別会計は施設の管理委託経費は歳入の範囲内で運営できているが、施設整備の際に借り入れた市債返済額が大きく、収支は赤字となっている。</a:t>
          </a:r>
        </a:p>
        <a:p>
          <a:r>
            <a:rPr kumimoji="1" lang="ja-JP" altLang="en-US" sz="1400">
              <a:latin typeface="ＭＳ ゴシック" pitchFamily="49" charset="-128"/>
              <a:ea typeface="ＭＳ ゴシック" pitchFamily="49" charset="-128"/>
            </a:rPr>
            <a:t>　土地区画整理費特別会計については、市債残高等が土地収入見込み額を上回ったことにより、平成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年度より赤字となっている。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17099043</v>
      </c>
      <c r="BO4" s="372"/>
      <c r="BP4" s="372"/>
      <c r="BQ4" s="372"/>
      <c r="BR4" s="372"/>
      <c r="BS4" s="372"/>
      <c r="BT4" s="372"/>
      <c r="BU4" s="373"/>
      <c r="BV4" s="371">
        <v>16430142</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1.3</v>
      </c>
      <c r="CU4" s="378"/>
      <c r="CV4" s="378"/>
      <c r="CW4" s="378"/>
      <c r="CX4" s="378"/>
      <c r="CY4" s="378"/>
      <c r="CZ4" s="378"/>
      <c r="DA4" s="379"/>
      <c r="DB4" s="377">
        <v>2.2000000000000002</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16919201</v>
      </c>
      <c r="BO5" s="409"/>
      <c r="BP5" s="409"/>
      <c r="BQ5" s="409"/>
      <c r="BR5" s="409"/>
      <c r="BS5" s="409"/>
      <c r="BT5" s="409"/>
      <c r="BU5" s="410"/>
      <c r="BV5" s="408">
        <v>16187055</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93.3</v>
      </c>
      <c r="CU5" s="406"/>
      <c r="CV5" s="406"/>
      <c r="CW5" s="406"/>
      <c r="CX5" s="406"/>
      <c r="CY5" s="406"/>
      <c r="CZ5" s="406"/>
      <c r="DA5" s="407"/>
      <c r="DB5" s="405">
        <v>93.5</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179842</v>
      </c>
      <c r="BO6" s="409"/>
      <c r="BP6" s="409"/>
      <c r="BQ6" s="409"/>
      <c r="BR6" s="409"/>
      <c r="BS6" s="409"/>
      <c r="BT6" s="409"/>
      <c r="BU6" s="410"/>
      <c r="BV6" s="408">
        <v>243087</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98.6</v>
      </c>
      <c r="CU6" s="446"/>
      <c r="CV6" s="446"/>
      <c r="CW6" s="446"/>
      <c r="CX6" s="446"/>
      <c r="CY6" s="446"/>
      <c r="CZ6" s="446"/>
      <c r="DA6" s="447"/>
      <c r="DB6" s="445">
        <v>98.8</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87</v>
      </c>
      <c r="AV7" s="441"/>
      <c r="AW7" s="441"/>
      <c r="AX7" s="441"/>
      <c r="AY7" s="442" t="s">
        <v>99</v>
      </c>
      <c r="AZ7" s="443"/>
      <c r="BA7" s="443"/>
      <c r="BB7" s="443"/>
      <c r="BC7" s="443"/>
      <c r="BD7" s="443"/>
      <c r="BE7" s="443"/>
      <c r="BF7" s="443"/>
      <c r="BG7" s="443"/>
      <c r="BH7" s="443"/>
      <c r="BI7" s="443"/>
      <c r="BJ7" s="443"/>
      <c r="BK7" s="443"/>
      <c r="BL7" s="443"/>
      <c r="BM7" s="444"/>
      <c r="BN7" s="408">
        <v>78616</v>
      </c>
      <c r="BO7" s="409"/>
      <c r="BP7" s="409"/>
      <c r="BQ7" s="409"/>
      <c r="BR7" s="409"/>
      <c r="BS7" s="409"/>
      <c r="BT7" s="409"/>
      <c r="BU7" s="410"/>
      <c r="BV7" s="408">
        <v>66225</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7897166</v>
      </c>
      <c r="CU7" s="409"/>
      <c r="CV7" s="409"/>
      <c r="CW7" s="409"/>
      <c r="CX7" s="409"/>
      <c r="CY7" s="409"/>
      <c r="CZ7" s="409"/>
      <c r="DA7" s="410"/>
      <c r="DB7" s="408">
        <v>7872201</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101226</v>
      </c>
      <c r="BO8" s="409"/>
      <c r="BP8" s="409"/>
      <c r="BQ8" s="409"/>
      <c r="BR8" s="409"/>
      <c r="BS8" s="409"/>
      <c r="BT8" s="409"/>
      <c r="BU8" s="410"/>
      <c r="BV8" s="408">
        <v>176862</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0.55000000000000004</v>
      </c>
      <c r="CU8" s="449"/>
      <c r="CV8" s="449"/>
      <c r="CW8" s="449"/>
      <c r="CX8" s="449"/>
      <c r="CY8" s="449"/>
      <c r="CZ8" s="449"/>
      <c r="DA8" s="450"/>
      <c r="DB8" s="448">
        <v>0.54</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34174</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102</v>
      </c>
      <c r="AV9" s="441"/>
      <c r="AW9" s="441"/>
      <c r="AX9" s="441"/>
      <c r="AY9" s="442" t="s">
        <v>109</v>
      </c>
      <c r="AZ9" s="443"/>
      <c r="BA9" s="443"/>
      <c r="BB9" s="443"/>
      <c r="BC9" s="443"/>
      <c r="BD9" s="443"/>
      <c r="BE9" s="443"/>
      <c r="BF9" s="443"/>
      <c r="BG9" s="443"/>
      <c r="BH9" s="443"/>
      <c r="BI9" s="443"/>
      <c r="BJ9" s="443"/>
      <c r="BK9" s="443"/>
      <c r="BL9" s="443"/>
      <c r="BM9" s="444"/>
      <c r="BN9" s="408">
        <v>-75636</v>
      </c>
      <c r="BO9" s="409"/>
      <c r="BP9" s="409"/>
      <c r="BQ9" s="409"/>
      <c r="BR9" s="409"/>
      <c r="BS9" s="409"/>
      <c r="BT9" s="409"/>
      <c r="BU9" s="410"/>
      <c r="BV9" s="408">
        <v>1391</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13.1</v>
      </c>
      <c r="CU9" s="406"/>
      <c r="CV9" s="406"/>
      <c r="CW9" s="406"/>
      <c r="CX9" s="406"/>
      <c r="CY9" s="406"/>
      <c r="CZ9" s="406"/>
      <c r="DA9" s="407"/>
      <c r="DB9" s="405">
        <v>13.5</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35259</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0</v>
      </c>
      <c r="BO10" s="409"/>
      <c r="BP10" s="409"/>
      <c r="BQ10" s="409"/>
      <c r="BR10" s="409"/>
      <c r="BS10" s="409"/>
      <c r="BT10" s="409"/>
      <c r="BU10" s="410"/>
      <c r="BV10" s="408">
        <v>0</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113</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x14ac:dyDescent="0.15">
      <c r="A12" s="166"/>
      <c r="B12" s="468" t="s">
        <v>122</v>
      </c>
      <c r="C12" s="469"/>
      <c r="D12" s="469"/>
      <c r="E12" s="469"/>
      <c r="F12" s="469"/>
      <c r="G12" s="469"/>
      <c r="H12" s="469"/>
      <c r="I12" s="469"/>
      <c r="J12" s="469"/>
      <c r="K12" s="470"/>
      <c r="L12" s="477" t="s">
        <v>123</v>
      </c>
      <c r="M12" s="478"/>
      <c r="N12" s="478"/>
      <c r="O12" s="478"/>
      <c r="P12" s="478"/>
      <c r="Q12" s="479"/>
      <c r="R12" s="480">
        <v>34498</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127</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131</v>
      </c>
      <c r="N13" s="497"/>
      <c r="O13" s="497"/>
      <c r="P13" s="497"/>
      <c r="Q13" s="498"/>
      <c r="R13" s="489">
        <v>34005</v>
      </c>
      <c r="S13" s="490"/>
      <c r="T13" s="490"/>
      <c r="U13" s="490"/>
      <c r="V13" s="491"/>
      <c r="W13" s="424" t="s">
        <v>132</v>
      </c>
      <c r="X13" s="425"/>
      <c r="Y13" s="425"/>
      <c r="Z13" s="425"/>
      <c r="AA13" s="425"/>
      <c r="AB13" s="415"/>
      <c r="AC13" s="459">
        <v>667</v>
      </c>
      <c r="AD13" s="460"/>
      <c r="AE13" s="460"/>
      <c r="AF13" s="460"/>
      <c r="AG13" s="499"/>
      <c r="AH13" s="459">
        <v>700</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-75636</v>
      </c>
      <c r="BO13" s="409"/>
      <c r="BP13" s="409"/>
      <c r="BQ13" s="409"/>
      <c r="BR13" s="409"/>
      <c r="BS13" s="409"/>
      <c r="BT13" s="409"/>
      <c r="BU13" s="410"/>
      <c r="BV13" s="408">
        <v>1391</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13.4</v>
      </c>
      <c r="CU13" s="406"/>
      <c r="CV13" s="406"/>
      <c r="CW13" s="406"/>
      <c r="CX13" s="406"/>
      <c r="CY13" s="406"/>
      <c r="CZ13" s="406"/>
      <c r="DA13" s="407"/>
      <c r="DB13" s="405">
        <v>13.5</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34813</v>
      </c>
      <c r="S14" s="490"/>
      <c r="T14" s="490"/>
      <c r="U14" s="490"/>
      <c r="V14" s="491"/>
      <c r="W14" s="398"/>
      <c r="X14" s="399"/>
      <c r="Y14" s="399"/>
      <c r="Z14" s="399"/>
      <c r="AA14" s="399"/>
      <c r="AB14" s="388"/>
      <c r="AC14" s="492">
        <v>4.0999999999999996</v>
      </c>
      <c r="AD14" s="493"/>
      <c r="AE14" s="493"/>
      <c r="AF14" s="493"/>
      <c r="AG14" s="494"/>
      <c r="AH14" s="492">
        <v>4.3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137.19999999999999</v>
      </c>
      <c r="CU14" s="504"/>
      <c r="CV14" s="504"/>
      <c r="CW14" s="504"/>
      <c r="CX14" s="504"/>
      <c r="CY14" s="504"/>
      <c r="CZ14" s="504"/>
      <c r="DA14" s="505"/>
      <c r="DB14" s="503">
        <v>88.9</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131</v>
      </c>
      <c r="N15" s="497"/>
      <c r="O15" s="497"/>
      <c r="P15" s="497"/>
      <c r="Q15" s="498"/>
      <c r="R15" s="489">
        <v>34375</v>
      </c>
      <c r="S15" s="490"/>
      <c r="T15" s="490"/>
      <c r="U15" s="490"/>
      <c r="V15" s="491"/>
      <c r="W15" s="424" t="s">
        <v>139</v>
      </c>
      <c r="X15" s="425"/>
      <c r="Y15" s="425"/>
      <c r="Z15" s="425"/>
      <c r="AA15" s="425"/>
      <c r="AB15" s="415"/>
      <c r="AC15" s="459">
        <v>4186</v>
      </c>
      <c r="AD15" s="460"/>
      <c r="AE15" s="460"/>
      <c r="AF15" s="460"/>
      <c r="AG15" s="499"/>
      <c r="AH15" s="459">
        <v>4363</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3644442</v>
      </c>
      <c r="BO15" s="372"/>
      <c r="BP15" s="372"/>
      <c r="BQ15" s="372"/>
      <c r="BR15" s="372"/>
      <c r="BS15" s="372"/>
      <c r="BT15" s="372"/>
      <c r="BU15" s="373"/>
      <c r="BV15" s="371">
        <v>3545772</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25.9</v>
      </c>
      <c r="AD16" s="493"/>
      <c r="AE16" s="493"/>
      <c r="AF16" s="493"/>
      <c r="AG16" s="494"/>
      <c r="AH16" s="492">
        <v>26.9</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6470938</v>
      </c>
      <c r="BO16" s="409"/>
      <c r="BP16" s="409"/>
      <c r="BQ16" s="409"/>
      <c r="BR16" s="409"/>
      <c r="BS16" s="409"/>
      <c r="BT16" s="409"/>
      <c r="BU16" s="410"/>
      <c r="BV16" s="408">
        <v>6503778</v>
      </c>
      <c r="BW16" s="409"/>
      <c r="BX16" s="409"/>
      <c r="BY16" s="409"/>
      <c r="BZ16" s="409"/>
      <c r="CA16" s="409"/>
      <c r="CB16" s="409"/>
      <c r="CC16" s="410"/>
      <c r="CD16" s="180"/>
      <c r="CE16" s="515" t="s">
        <v>145</v>
      </c>
      <c r="CF16" s="515"/>
      <c r="CG16" s="515"/>
      <c r="CH16" s="515"/>
      <c r="CI16" s="515"/>
      <c r="CJ16" s="515"/>
      <c r="CK16" s="515"/>
      <c r="CL16" s="515"/>
      <c r="CM16" s="515"/>
      <c r="CN16" s="515"/>
      <c r="CO16" s="515"/>
      <c r="CP16" s="515"/>
      <c r="CQ16" s="515"/>
      <c r="CR16" s="515"/>
      <c r="CS16" s="516"/>
      <c r="CT16" s="405">
        <v>6.6</v>
      </c>
      <c r="CU16" s="406"/>
      <c r="CV16" s="406"/>
      <c r="CW16" s="406"/>
      <c r="CX16" s="406"/>
      <c r="CY16" s="406"/>
      <c r="CZ16" s="406"/>
      <c r="DA16" s="407"/>
      <c r="DB16" s="405">
        <v>9.9</v>
      </c>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11289</v>
      </c>
      <c r="AD17" s="460"/>
      <c r="AE17" s="460"/>
      <c r="AF17" s="460"/>
      <c r="AG17" s="499"/>
      <c r="AH17" s="459">
        <v>11176</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4618670</v>
      </c>
      <c r="BO17" s="409"/>
      <c r="BP17" s="409"/>
      <c r="BQ17" s="409"/>
      <c r="BR17" s="409"/>
      <c r="BS17" s="409"/>
      <c r="BT17" s="409"/>
      <c r="BU17" s="410"/>
      <c r="BV17" s="408">
        <v>4477430</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150</v>
      </c>
      <c r="C18" s="451"/>
      <c r="D18" s="451"/>
      <c r="E18" s="520"/>
      <c r="F18" s="520"/>
      <c r="G18" s="520"/>
      <c r="H18" s="520"/>
      <c r="I18" s="520"/>
      <c r="J18" s="520"/>
      <c r="K18" s="520"/>
      <c r="L18" s="521">
        <v>29.1</v>
      </c>
      <c r="M18" s="521"/>
      <c r="N18" s="521"/>
      <c r="O18" s="521"/>
      <c r="P18" s="521"/>
      <c r="Q18" s="521"/>
      <c r="R18" s="522"/>
      <c r="S18" s="522"/>
      <c r="T18" s="522"/>
      <c r="U18" s="522"/>
      <c r="V18" s="523"/>
      <c r="W18" s="426"/>
      <c r="X18" s="427"/>
      <c r="Y18" s="427"/>
      <c r="Z18" s="427"/>
      <c r="AA18" s="427"/>
      <c r="AB18" s="418"/>
      <c r="AC18" s="524">
        <v>69.900000000000006</v>
      </c>
      <c r="AD18" s="525"/>
      <c r="AE18" s="525"/>
      <c r="AF18" s="525"/>
      <c r="AG18" s="526"/>
      <c r="AH18" s="524">
        <v>68.8</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7777049</v>
      </c>
      <c r="BO18" s="409"/>
      <c r="BP18" s="409"/>
      <c r="BQ18" s="409"/>
      <c r="BR18" s="409"/>
      <c r="BS18" s="409"/>
      <c r="BT18" s="409"/>
      <c r="BU18" s="410"/>
      <c r="BV18" s="408">
        <v>7757773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152</v>
      </c>
      <c r="C19" s="451"/>
      <c r="D19" s="451"/>
      <c r="E19" s="520"/>
      <c r="F19" s="520"/>
      <c r="G19" s="520"/>
      <c r="H19" s="520"/>
      <c r="I19" s="520"/>
      <c r="J19" s="520"/>
      <c r="K19" s="520"/>
      <c r="L19" s="528">
        <v>1174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10304358</v>
      </c>
      <c r="BO19" s="409"/>
      <c r="BP19" s="409"/>
      <c r="BQ19" s="409"/>
      <c r="BR19" s="409"/>
      <c r="BS19" s="409"/>
      <c r="BT19" s="409"/>
      <c r="BU19" s="410"/>
      <c r="BV19" s="408">
        <v>9912366</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154</v>
      </c>
      <c r="C20" s="451"/>
      <c r="D20" s="451"/>
      <c r="E20" s="520"/>
      <c r="F20" s="520"/>
      <c r="G20" s="520"/>
      <c r="H20" s="520"/>
      <c r="I20" s="520"/>
      <c r="J20" s="520"/>
      <c r="K20" s="520"/>
      <c r="L20" s="528">
        <v>13094</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68" t="s">
        <v>160</v>
      </c>
      <c r="AI22" s="425"/>
      <c r="AJ22" s="425"/>
      <c r="AK22" s="425"/>
      <c r="AL22" s="415"/>
      <c r="AM22" s="568" t="s">
        <v>161</v>
      </c>
      <c r="AN22" s="569"/>
      <c r="AO22" s="569"/>
      <c r="AP22" s="569"/>
      <c r="AQ22" s="569"/>
      <c r="AR22" s="570"/>
      <c r="AS22" s="551" t="s">
        <v>158</v>
      </c>
      <c r="AT22" s="552"/>
      <c r="AU22" s="552"/>
      <c r="AV22" s="552"/>
      <c r="AW22" s="552"/>
      <c r="AX22" s="574"/>
      <c r="AY22" s="576"/>
      <c r="AZ22" s="577"/>
      <c r="BA22" s="577"/>
      <c r="BB22" s="577"/>
      <c r="BC22" s="577"/>
      <c r="BD22" s="577"/>
      <c r="BE22" s="577"/>
      <c r="BF22" s="577"/>
      <c r="BG22" s="577"/>
      <c r="BH22" s="577"/>
      <c r="BI22" s="577"/>
      <c r="BJ22" s="577"/>
      <c r="BK22" s="577"/>
      <c r="BL22" s="577"/>
      <c r="BM22" s="578"/>
      <c r="BN22" s="579"/>
      <c r="BO22" s="580"/>
      <c r="BP22" s="580"/>
      <c r="BQ22" s="580"/>
      <c r="BR22" s="580"/>
      <c r="BS22" s="580"/>
      <c r="BT22" s="580"/>
      <c r="BU22" s="581"/>
      <c r="BV22" s="579"/>
      <c r="BW22" s="580"/>
      <c r="BX22" s="580"/>
      <c r="BY22" s="580"/>
      <c r="BZ22" s="580"/>
      <c r="CA22" s="580"/>
      <c r="CB22" s="580"/>
      <c r="CC22" s="581"/>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1"/>
      <c r="AN23" s="572"/>
      <c r="AO23" s="572"/>
      <c r="AP23" s="572"/>
      <c r="AQ23" s="572"/>
      <c r="AR23" s="573"/>
      <c r="AS23" s="554"/>
      <c r="AT23" s="555"/>
      <c r="AU23" s="555"/>
      <c r="AV23" s="555"/>
      <c r="AW23" s="555"/>
      <c r="AX23" s="575"/>
      <c r="AY23" s="368" t="s">
        <v>162</v>
      </c>
      <c r="AZ23" s="369"/>
      <c r="BA23" s="369"/>
      <c r="BB23" s="369"/>
      <c r="BC23" s="369"/>
      <c r="BD23" s="369"/>
      <c r="BE23" s="369"/>
      <c r="BF23" s="369"/>
      <c r="BG23" s="369"/>
      <c r="BH23" s="369"/>
      <c r="BI23" s="369"/>
      <c r="BJ23" s="369"/>
      <c r="BK23" s="369"/>
      <c r="BL23" s="369"/>
      <c r="BM23" s="370"/>
      <c r="BN23" s="408">
        <v>12401647</v>
      </c>
      <c r="BO23" s="409"/>
      <c r="BP23" s="409"/>
      <c r="BQ23" s="409"/>
      <c r="BR23" s="409"/>
      <c r="BS23" s="409"/>
      <c r="BT23" s="409"/>
      <c r="BU23" s="410"/>
      <c r="BV23" s="408">
        <v>12503083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163</v>
      </c>
      <c r="F24" s="438"/>
      <c r="G24" s="438"/>
      <c r="H24" s="438"/>
      <c r="I24" s="438"/>
      <c r="J24" s="438"/>
      <c r="K24" s="439"/>
      <c r="L24" s="459">
        <v>1</v>
      </c>
      <c r="M24" s="460"/>
      <c r="N24" s="460"/>
      <c r="O24" s="460"/>
      <c r="P24" s="499"/>
      <c r="Q24" s="459">
        <v>9450</v>
      </c>
      <c r="R24" s="460"/>
      <c r="S24" s="460"/>
      <c r="T24" s="460"/>
      <c r="U24" s="460"/>
      <c r="V24" s="499"/>
      <c r="W24" s="558"/>
      <c r="X24" s="546"/>
      <c r="Y24" s="547"/>
      <c r="Z24" s="458" t="s">
        <v>164</v>
      </c>
      <c r="AA24" s="438"/>
      <c r="AB24" s="438"/>
      <c r="AC24" s="438"/>
      <c r="AD24" s="438"/>
      <c r="AE24" s="438"/>
      <c r="AF24" s="438"/>
      <c r="AG24" s="439"/>
      <c r="AH24" s="459">
        <v>223</v>
      </c>
      <c r="AI24" s="460"/>
      <c r="AJ24" s="460"/>
      <c r="AK24" s="460"/>
      <c r="AL24" s="499"/>
      <c r="AM24" s="459">
        <v>722966</v>
      </c>
      <c r="AN24" s="460"/>
      <c r="AO24" s="460"/>
      <c r="AP24" s="460"/>
      <c r="AQ24" s="460"/>
      <c r="AR24" s="499"/>
      <c r="AS24" s="459">
        <v>3242</v>
      </c>
      <c r="AT24" s="460"/>
      <c r="AU24" s="460"/>
      <c r="AV24" s="460"/>
      <c r="AW24" s="460"/>
      <c r="AX24" s="461"/>
      <c r="AY24" s="576" t="s">
        <v>165</v>
      </c>
      <c r="AZ24" s="577"/>
      <c r="BA24" s="577"/>
      <c r="BB24" s="577"/>
      <c r="BC24" s="577"/>
      <c r="BD24" s="577"/>
      <c r="BE24" s="577"/>
      <c r="BF24" s="577"/>
      <c r="BG24" s="577"/>
      <c r="BH24" s="577"/>
      <c r="BI24" s="577"/>
      <c r="BJ24" s="577"/>
      <c r="BK24" s="577"/>
      <c r="BL24" s="577"/>
      <c r="BM24" s="578"/>
      <c r="BN24" s="408">
        <v>10035994</v>
      </c>
      <c r="BO24" s="409"/>
      <c r="BP24" s="409"/>
      <c r="BQ24" s="409"/>
      <c r="BR24" s="409"/>
      <c r="BS24" s="409"/>
      <c r="BT24" s="409"/>
      <c r="BU24" s="410"/>
      <c r="BV24" s="408">
        <v>9948891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166</v>
      </c>
      <c r="F25" s="438"/>
      <c r="G25" s="438"/>
      <c r="H25" s="438"/>
      <c r="I25" s="438"/>
      <c r="J25" s="438"/>
      <c r="K25" s="439"/>
      <c r="L25" s="459">
        <v>1</v>
      </c>
      <c r="M25" s="460"/>
      <c r="N25" s="460"/>
      <c r="O25" s="460"/>
      <c r="P25" s="499"/>
      <c r="Q25" s="459">
        <v>7810</v>
      </c>
      <c r="R25" s="460"/>
      <c r="S25" s="460"/>
      <c r="T25" s="460"/>
      <c r="U25" s="460"/>
      <c r="V25" s="499"/>
      <c r="W25" s="558"/>
      <c r="X25" s="546"/>
      <c r="Y25" s="547"/>
      <c r="Z25" s="458" t="s">
        <v>167</v>
      </c>
      <c r="AA25" s="438"/>
      <c r="AB25" s="438"/>
      <c r="AC25" s="438"/>
      <c r="AD25" s="438"/>
      <c r="AE25" s="438"/>
      <c r="AF25" s="438"/>
      <c r="AG25" s="439"/>
      <c r="AH25" s="459" t="s">
        <v>130</v>
      </c>
      <c r="AI25" s="460"/>
      <c r="AJ25" s="460"/>
      <c r="AK25" s="460"/>
      <c r="AL25" s="499"/>
      <c r="AM25" s="459" t="s">
        <v>168</v>
      </c>
      <c r="AN25" s="460"/>
      <c r="AO25" s="460"/>
      <c r="AP25" s="460"/>
      <c r="AQ25" s="460"/>
      <c r="AR25" s="499"/>
      <c r="AS25" s="459" t="s">
        <v>130</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800336</v>
      </c>
      <c r="BO25" s="372"/>
      <c r="BP25" s="372"/>
      <c r="BQ25" s="372"/>
      <c r="BR25" s="372"/>
      <c r="BS25" s="372"/>
      <c r="BT25" s="372"/>
      <c r="BU25" s="373"/>
      <c r="BV25" s="371">
        <v>508187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6610</v>
      </c>
      <c r="R26" s="460"/>
      <c r="S26" s="460"/>
      <c r="T26" s="460"/>
      <c r="U26" s="460"/>
      <c r="V26" s="499"/>
      <c r="W26" s="558"/>
      <c r="X26" s="546"/>
      <c r="Y26" s="547"/>
      <c r="Z26" s="458" t="s">
        <v>171</v>
      </c>
      <c r="AA26" s="582"/>
      <c r="AB26" s="582"/>
      <c r="AC26" s="582"/>
      <c r="AD26" s="582"/>
      <c r="AE26" s="582"/>
      <c r="AF26" s="582"/>
      <c r="AG26" s="583"/>
      <c r="AH26" s="459">
        <v>16</v>
      </c>
      <c r="AI26" s="460"/>
      <c r="AJ26" s="460"/>
      <c r="AK26" s="460"/>
      <c r="AL26" s="499"/>
      <c r="AM26" s="459">
        <v>57728</v>
      </c>
      <c r="AN26" s="460"/>
      <c r="AO26" s="460"/>
      <c r="AP26" s="460"/>
      <c r="AQ26" s="460"/>
      <c r="AR26" s="499"/>
      <c r="AS26" s="459">
        <v>3608</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130</v>
      </c>
      <c r="BO26" s="409"/>
      <c r="BP26" s="409"/>
      <c r="BQ26" s="409"/>
      <c r="BR26" s="409"/>
      <c r="BS26" s="409"/>
      <c r="BT26" s="409"/>
      <c r="BU26" s="410"/>
      <c r="BV26" s="408" t="s">
        <v>173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4878</v>
      </c>
      <c r="R27" s="460"/>
      <c r="S27" s="460"/>
      <c r="T27" s="460"/>
      <c r="U27" s="460"/>
      <c r="V27" s="499"/>
      <c r="W27" s="558"/>
      <c r="X27" s="546"/>
      <c r="Y27" s="547"/>
      <c r="Z27" s="458" t="s">
        <v>175</v>
      </c>
      <c r="AA27" s="438"/>
      <c r="AB27" s="438"/>
      <c r="AC27" s="438"/>
      <c r="AD27" s="438"/>
      <c r="AE27" s="438"/>
      <c r="AF27" s="438"/>
      <c r="AG27" s="439"/>
      <c r="AH27" s="459" t="s">
        <v>130</v>
      </c>
      <c r="AI27" s="460"/>
      <c r="AJ27" s="460"/>
      <c r="AK27" s="460"/>
      <c r="AL27" s="499"/>
      <c r="AM27" s="459" t="s">
        <v>176</v>
      </c>
      <c r="AN27" s="460"/>
      <c r="AO27" s="460"/>
      <c r="AP27" s="460"/>
      <c r="AQ27" s="460"/>
      <c r="AR27" s="499"/>
      <c r="AS27" s="459" t="s">
        <v>177</v>
      </c>
      <c r="AT27" s="460"/>
      <c r="AU27" s="460"/>
      <c r="AV27" s="460"/>
      <c r="AW27" s="460"/>
      <c r="AX27" s="461"/>
      <c r="AY27" s="500" t="s">
        <v>178</v>
      </c>
      <c r="AZ27" s="501"/>
      <c r="BA27" s="501"/>
      <c r="BB27" s="501"/>
      <c r="BC27" s="501"/>
      <c r="BD27" s="501"/>
      <c r="BE27" s="501"/>
      <c r="BF27" s="501"/>
      <c r="BG27" s="501"/>
      <c r="BH27" s="501"/>
      <c r="BI27" s="501"/>
      <c r="BJ27" s="501"/>
      <c r="BK27" s="501"/>
      <c r="BL27" s="501"/>
      <c r="BM27" s="502"/>
      <c r="BN27" s="579" t="s">
        <v>179</v>
      </c>
      <c r="BO27" s="580"/>
      <c r="BP27" s="580"/>
      <c r="BQ27" s="580"/>
      <c r="BR27" s="580"/>
      <c r="BS27" s="580"/>
      <c r="BT27" s="580"/>
      <c r="BU27" s="581"/>
      <c r="BV27" s="579" t="s">
        <v>130</v>
      </c>
      <c r="BW27" s="580"/>
      <c r="BX27" s="580"/>
      <c r="BY27" s="580"/>
      <c r="BZ27" s="580"/>
      <c r="CA27" s="580"/>
      <c r="CB27" s="580"/>
      <c r="CC27" s="581"/>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180</v>
      </c>
      <c r="F28" s="438"/>
      <c r="G28" s="438"/>
      <c r="H28" s="438"/>
      <c r="I28" s="438"/>
      <c r="J28" s="438"/>
      <c r="K28" s="439"/>
      <c r="L28" s="459">
        <v>1</v>
      </c>
      <c r="M28" s="460"/>
      <c r="N28" s="460"/>
      <c r="O28" s="460"/>
      <c r="P28" s="499"/>
      <c r="Q28" s="459">
        <v>4140</v>
      </c>
      <c r="R28" s="460"/>
      <c r="S28" s="460"/>
      <c r="T28" s="460"/>
      <c r="U28" s="460"/>
      <c r="V28" s="499"/>
      <c r="W28" s="558"/>
      <c r="X28" s="546"/>
      <c r="Y28" s="547"/>
      <c r="Z28" s="458" t="s">
        <v>181</v>
      </c>
      <c r="AA28" s="438"/>
      <c r="AB28" s="438"/>
      <c r="AC28" s="438"/>
      <c r="AD28" s="438"/>
      <c r="AE28" s="438"/>
      <c r="AF28" s="438"/>
      <c r="AG28" s="439"/>
      <c r="AH28" s="459" t="s">
        <v>182</v>
      </c>
      <c r="AI28" s="460"/>
      <c r="AJ28" s="460"/>
      <c r="AK28" s="460"/>
      <c r="AL28" s="499"/>
      <c r="AM28" s="459" t="s">
        <v>183</v>
      </c>
      <c r="AN28" s="460"/>
      <c r="AO28" s="460"/>
      <c r="AP28" s="460"/>
      <c r="AQ28" s="460"/>
      <c r="AR28" s="499"/>
      <c r="AS28" s="459" t="s">
        <v>176</v>
      </c>
      <c r="AT28" s="460"/>
      <c r="AU28" s="460"/>
      <c r="AV28" s="460"/>
      <c r="AW28" s="460"/>
      <c r="AX28" s="461"/>
      <c r="AY28" s="584" t="s">
        <v>184</v>
      </c>
      <c r="AZ28" s="585"/>
      <c r="BA28" s="585"/>
      <c r="BB28" s="586"/>
      <c r="BC28" s="368" t="s">
        <v>42</v>
      </c>
      <c r="BD28" s="369"/>
      <c r="BE28" s="369"/>
      <c r="BF28" s="369"/>
      <c r="BG28" s="369"/>
      <c r="BH28" s="369"/>
      <c r="BI28" s="369"/>
      <c r="BJ28" s="369"/>
      <c r="BK28" s="369"/>
      <c r="BL28" s="369"/>
      <c r="BM28" s="370"/>
      <c r="BN28" s="371">
        <v>2581625</v>
      </c>
      <c r="BO28" s="372"/>
      <c r="BP28" s="372"/>
      <c r="BQ28" s="372"/>
      <c r="BR28" s="372"/>
      <c r="BS28" s="372"/>
      <c r="BT28" s="372"/>
      <c r="BU28" s="373"/>
      <c r="BV28" s="371">
        <v>2581625</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185</v>
      </c>
      <c r="F29" s="438"/>
      <c r="G29" s="438"/>
      <c r="H29" s="438"/>
      <c r="I29" s="438"/>
      <c r="J29" s="438"/>
      <c r="K29" s="439"/>
      <c r="L29" s="459">
        <v>14</v>
      </c>
      <c r="M29" s="460"/>
      <c r="N29" s="460"/>
      <c r="O29" s="460"/>
      <c r="P29" s="499"/>
      <c r="Q29" s="459">
        <v>3852</v>
      </c>
      <c r="R29" s="460"/>
      <c r="S29" s="460"/>
      <c r="T29" s="460"/>
      <c r="U29" s="460"/>
      <c r="V29" s="499"/>
      <c r="W29" s="559"/>
      <c r="X29" s="560"/>
      <c r="Y29" s="561"/>
      <c r="Z29" s="458" t="s">
        <v>186</v>
      </c>
      <c r="AA29" s="438"/>
      <c r="AB29" s="438"/>
      <c r="AC29" s="438"/>
      <c r="AD29" s="438"/>
      <c r="AE29" s="438"/>
      <c r="AF29" s="438"/>
      <c r="AG29" s="439"/>
      <c r="AH29" s="459">
        <v>223</v>
      </c>
      <c r="AI29" s="460"/>
      <c r="AJ29" s="460"/>
      <c r="AK29" s="460"/>
      <c r="AL29" s="499"/>
      <c r="AM29" s="459">
        <v>722966</v>
      </c>
      <c r="AN29" s="460"/>
      <c r="AO29" s="460"/>
      <c r="AP29" s="460"/>
      <c r="AQ29" s="460"/>
      <c r="AR29" s="499"/>
      <c r="AS29" s="459">
        <v>3242</v>
      </c>
      <c r="AT29" s="460"/>
      <c r="AU29" s="460"/>
      <c r="AV29" s="460"/>
      <c r="AW29" s="460"/>
      <c r="AX29" s="461"/>
      <c r="AY29" s="587"/>
      <c r="AZ29" s="588"/>
      <c r="BA29" s="588"/>
      <c r="BB29" s="589"/>
      <c r="BC29" s="442" t="s">
        <v>187</v>
      </c>
      <c r="BD29" s="443"/>
      <c r="BE29" s="443"/>
      <c r="BF29" s="443"/>
      <c r="BG29" s="443"/>
      <c r="BH29" s="443"/>
      <c r="BI29" s="443"/>
      <c r="BJ29" s="443"/>
      <c r="BK29" s="443"/>
      <c r="BL29" s="443"/>
      <c r="BM29" s="444"/>
      <c r="BN29" s="408">
        <v>554028</v>
      </c>
      <c r="BO29" s="409"/>
      <c r="BP29" s="409"/>
      <c r="BQ29" s="409"/>
      <c r="BR29" s="409"/>
      <c r="BS29" s="409"/>
      <c r="BT29" s="409"/>
      <c r="BU29" s="410"/>
      <c r="BV29" s="408">
        <v>802426</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188</v>
      </c>
      <c r="X30" s="566"/>
      <c r="Y30" s="566"/>
      <c r="Z30" s="566"/>
      <c r="AA30" s="566"/>
      <c r="AB30" s="566"/>
      <c r="AC30" s="566"/>
      <c r="AD30" s="566"/>
      <c r="AE30" s="566"/>
      <c r="AF30" s="566"/>
      <c r="AG30" s="567"/>
      <c r="AH30" s="524">
        <v>96.3</v>
      </c>
      <c r="AI30" s="525"/>
      <c r="AJ30" s="525"/>
      <c r="AK30" s="525"/>
      <c r="AL30" s="525"/>
      <c r="AM30" s="525"/>
      <c r="AN30" s="525"/>
      <c r="AO30" s="525"/>
      <c r="AP30" s="525"/>
      <c r="AQ30" s="525"/>
      <c r="AR30" s="525"/>
      <c r="AS30" s="525"/>
      <c r="AT30" s="525"/>
      <c r="AU30" s="525"/>
      <c r="AV30" s="525"/>
      <c r="AW30" s="525"/>
      <c r="AX30" s="527"/>
      <c r="AY30" s="590"/>
      <c r="AZ30" s="591"/>
      <c r="BA30" s="591"/>
      <c r="BB30" s="592"/>
      <c r="BC30" s="576" t="s">
        <v>44</v>
      </c>
      <c r="BD30" s="577"/>
      <c r="BE30" s="577"/>
      <c r="BF30" s="577"/>
      <c r="BG30" s="577"/>
      <c r="BH30" s="577"/>
      <c r="BI30" s="577"/>
      <c r="BJ30" s="577"/>
      <c r="BK30" s="577"/>
      <c r="BL30" s="577"/>
      <c r="BM30" s="578"/>
      <c r="BN30" s="579">
        <v>984430</v>
      </c>
      <c r="BO30" s="580"/>
      <c r="BP30" s="580"/>
      <c r="BQ30" s="580"/>
      <c r="BR30" s="580"/>
      <c r="BS30" s="580"/>
      <c r="BT30" s="580"/>
      <c r="BU30" s="581"/>
      <c r="BV30" s="579">
        <v>695289</v>
      </c>
      <c r="BW30" s="580"/>
      <c r="BX30" s="580"/>
      <c r="BY30" s="580"/>
      <c r="BZ30" s="580"/>
      <c r="CA30" s="580"/>
      <c r="CB30" s="580"/>
      <c r="CC30" s="58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189</v>
      </c>
      <c r="D32" s="193"/>
      <c r="E32" s="193"/>
      <c r="F32" s="190"/>
      <c r="G32" s="190"/>
      <c r="H32" s="190"/>
      <c r="I32" s="190"/>
      <c r="J32" s="190"/>
      <c r="K32" s="190"/>
      <c r="L32" s="190"/>
      <c r="M32" s="190"/>
      <c r="N32" s="190"/>
      <c r="O32" s="190"/>
      <c r="P32" s="190"/>
      <c r="Q32" s="190"/>
      <c r="R32" s="190"/>
      <c r="S32" s="190"/>
      <c r="T32" s="190"/>
      <c r="U32" s="190" t="s">
        <v>190</v>
      </c>
      <c r="V32" s="190"/>
      <c r="W32" s="190"/>
      <c r="X32" s="190"/>
      <c r="Y32" s="190"/>
      <c r="Z32" s="190"/>
      <c r="AA32" s="190"/>
      <c r="AB32" s="190"/>
      <c r="AC32" s="190"/>
      <c r="AD32" s="190"/>
      <c r="AE32" s="190"/>
      <c r="AF32" s="190"/>
      <c r="AG32" s="190"/>
      <c r="AH32" s="190"/>
      <c r="AI32" s="190"/>
      <c r="AJ32" s="190"/>
      <c r="AK32" s="190"/>
      <c r="AL32" s="190"/>
      <c r="AM32" s="194" t="s">
        <v>191</v>
      </c>
      <c r="AN32" s="190"/>
      <c r="AO32" s="190"/>
      <c r="AP32" s="190"/>
      <c r="AQ32" s="190"/>
      <c r="AR32" s="190"/>
      <c r="AS32" s="194"/>
      <c r="AT32" s="194"/>
      <c r="AU32" s="194"/>
      <c r="AV32" s="194"/>
      <c r="AW32" s="194"/>
      <c r="AX32" s="194"/>
      <c r="AY32" s="194"/>
      <c r="AZ32" s="194"/>
      <c r="BA32" s="194"/>
      <c r="BB32" s="190"/>
      <c r="BC32" s="194"/>
      <c r="BD32" s="190"/>
      <c r="BE32" s="194" t="s">
        <v>192</v>
      </c>
      <c r="BF32" s="190"/>
      <c r="BG32" s="190"/>
      <c r="BH32" s="190"/>
      <c r="BI32" s="190"/>
      <c r="BJ32" s="194"/>
      <c r="BK32" s="194"/>
      <c r="BL32" s="194"/>
      <c r="BM32" s="194"/>
      <c r="BN32" s="194"/>
      <c r="BO32" s="194"/>
      <c r="BP32" s="194"/>
      <c r="BQ32" s="194"/>
      <c r="BR32" s="190"/>
      <c r="BS32" s="190"/>
      <c r="BT32" s="190"/>
      <c r="BU32" s="190"/>
      <c r="BV32" s="190"/>
      <c r="BW32" s="190" t="s">
        <v>193</v>
      </c>
      <c r="BX32" s="190"/>
      <c r="BY32" s="190"/>
      <c r="BZ32" s="190"/>
      <c r="CA32" s="190"/>
      <c r="CB32" s="194"/>
      <c r="CC32" s="194"/>
      <c r="CD32" s="194"/>
      <c r="CE32" s="194"/>
      <c r="CF32" s="194"/>
      <c r="CG32" s="194"/>
      <c r="CH32" s="194"/>
      <c r="CI32" s="194"/>
      <c r="CJ32" s="194"/>
      <c r="CK32" s="194"/>
      <c r="CL32" s="194"/>
      <c r="CM32" s="194"/>
      <c r="CN32" s="194"/>
      <c r="CO32" s="194" t="s">
        <v>194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195</v>
      </c>
      <c r="D33" s="432"/>
      <c r="E33" s="397" t="s">
        <v>196</v>
      </c>
      <c r="F33" s="397"/>
      <c r="G33" s="397"/>
      <c r="H33" s="397"/>
      <c r="I33" s="397"/>
      <c r="J33" s="397"/>
      <c r="K33" s="397"/>
      <c r="L33" s="397"/>
      <c r="M33" s="397"/>
      <c r="N33" s="397"/>
      <c r="O33" s="397"/>
      <c r="P33" s="397"/>
      <c r="Q33" s="397"/>
      <c r="R33" s="397"/>
      <c r="S33" s="397"/>
      <c r="T33" s="195"/>
      <c r="U33" s="432" t="s">
        <v>197</v>
      </c>
      <c r="V33" s="432"/>
      <c r="W33" s="397" t="s">
        <v>198</v>
      </c>
      <c r="X33" s="397"/>
      <c r="Y33" s="397"/>
      <c r="Z33" s="397"/>
      <c r="AA33" s="397"/>
      <c r="AB33" s="397"/>
      <c r="AC33" s="397"/>
      <c r="AD33" s="397"/>
      <c r="AE33" s="397"/>
      <c r="AF33" s="397"/>
      <c r="AG33" s="397"/>
      <c r="AH33" s="397"/>
      <c r="AI33" s="397"/>
      <c r="AJ33" s="397"/>
      <c r="AK33" s="397"/>
      <c r="AL33" s="195"/>
      <c r="AM33" s="432" t="s">
        <v>199</v>
      </c>
      <c r="AN33" s="432"/>
      <c r="AO33" s="397" t="s">
        <v>198</v>
      </c>
      <c r="AP33" s="397"/>
      <c r="AQ33" s="397"/>
      <c r="AR33" s="397"/>
      <c r="AS33" s="397"/>
      <c r="AT33" s="397"/>
      <c r="AU33" s="397"/>
      <c r="AV33" s="397"/>
      <c r="AW33" s="397"/>
      <c r="AX33" s="397"/>
      <c r="AY33" s="397"/>
      <c r="AZ33" s="397"/>
      <c r="BA33" s="397"/>
      <c r="BB33" s="397"/>
      <c r="BC33" s="397"/>
      <c r="BD33" s="196"/>
      <c r="BE33" s="397" t="s">
        <v>200</v>
      </c>
      <c r="BF33" s="397"/>
      <c r="BG33" s="397" t="s">
        <v>201</v>
      </c>
      <c r="BH33" s="397"/>
      <c r="BI33" s="397"/>
      <c r="BJ33" s="397"/>
      <c r="BK33" s="397"/>
      <c r="BL33" s="397"/>
      <c r="BM33" s="397"/>
      <c r="BN33" s="397"/>
      <c r="BO33" s="397"/>
      <c r="BP33" s="397"/>
      <c r="BQ33" s="397"/>
      <c r="BR33" s="397"/>
      <c r="BS33" s="397"/>
      <c r="BT33" s="397"/>
      <c r="BU33" s="397"/>
      <c r="BV33" s="196"/>
      <c r="BW33" s="432" t="s">
        <v>200</v>
      </c>
      <c r="BX33" s="432"/>
      <c r="BY33" s="397" t="s">
        <v>202</v>
      </c>
      <c r="BZ33" s="397"/>
      <c r="CA33" s="397"/>
      <c r="CB33" s="397"/>
      <c r="CC33" s="397"/>
      <c r="CD33" s="397"/>
      <c r="CE33" s="397"/>
      <c r="CF33" s="397"/>
      <c r="CG33" s="397"/>
      <c r="CH33" s="397"/>
      <c r="CI33" s="397"/>
      <c r="CJ33" s="397"/>
      <c r="CK33" s="397"/>
      <c r="CL33" s="397"/>
      <c r="CM33" s="397"/>
      <c r="CN33" s="195"/>
      <c r="CO33" s="432" t="s">
        <v>195</v>
      </c>
      <c r="CP33" s="432"/>
      <c r="CQ33" s="397" t="s">
        <v>203</v>
      </c>
      <c r="CR33" s="397"/>
      <c r="CS33" s="397"/>
      <c r="CT33" s="397"/>
      <c r="CU33" s="397"/>
      <c r="CV33" s="397"/>
      <c r="CW33" s="397"/>
      <c r="CX33" s="397"/>
      <c r="CY33" s="397"/>
      <c r="CZ33" s="397"/>
      <c r="DA33" s="397"/>
      <c r="DB33" s="397"/>
      <c r="DC33" s="397"/>
      <c r="DD33" s="397"/>
      <c r="DE33" s="397"/>
      <c r="DF33" s="195"/>
      <c r="DG33" s="593" t="s">
        <v>204</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国民健康保険費特別会計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IF('各会計、関係団体の財政状況及び健全化判断比率'!B32="","",'各会計、関係団体の財政状況及び健全化判断比率'!B32)</f>
        <v>市場事業費特別会計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玉井斎場管理組合</v>
      </c>
      <c r="BZ34" s="595"/>
      <c r="CA34" s="595"/>
      <c r="CB34" s="595"/>
      <c r="CC34" s="595"/>
      <c r="CD34" s="595"/>
      <c r="CE34" s="595"/>
      <c r="CF34" s="595"/>
      <c r="CG34" s="595"/>
      <c r="CH34" s="595"/>
      <c r="CI34" s="595"/>
      <c r="CJ34" s="595"/>
      <c r="CK34" s="595"/>
      <c r="CL34" s="595"/>
      <c r="CM34" s="595"/>
      <c r="CN34" s="193"/>
      <c r="CO34" s="594">
        <f>IF(CQ34="","",MAX(C34:D43,U34:V43,AM34:AN43,BE34:BF43,BW34:BX43)+1)</f>
        <v>14</v>
      </c>
      <c r="CP34" s="594"/>
      <c r="CQ34" s="595" t="str">
        <f>IF('各会計、関係団体の財政状況及び健全化判断比率'!BS7="","",'各会計、関係団体の財政状況及び健全化判断比率'!BS7)</f>
        <v>境港市土地開発公社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高齢者住宅整備資金貸付事業費特別会計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介護保険費特別会計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8</v>
      </c>
      <c r="BF35" s="594"/>
      <c r="BG35" s="595" t="str">
        <f>IF('各会計、関係団体の財政状況及び健全化判断比率'!B33="","",'各会計、関係団体の財政状況及び健全化判断比率'!B33)</f>
        <v>下水道事業費特別会計</v>
      </c>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鳥取県西部広域行政管理組合</v>
      </c>
      <c r="BZ35" s="595"/>
      <c r="CA35" s="595"/>
      <c r="CB35" s="595"/>
      <c r="CC35" s="595"/>
      <c r="CD35" s="595"/>
      <c r="CE35" s="595"/>
      <c r="CF35" s="595"/>
      <c r="CG35" s="595"/>
      <c r="CH35" s="595"/>
      <c r="CI35" s="595"/>
      <c r="CJ35" s="595"/>
      <c r="CK35" s="595"/>
      <c r="CL35" s="595"/>
      <c r="CM35" s="595"/>
      <c r="CN35" s="193"/>
      <c r="CO35" s="594">
        <f t="shared" ref="CO35:CO43" si="3">IF(CQ35="","",CO34+1)</f>
        <v>15</v>
      </c>
      <c r="CP35" s="594"/>
      <c r="CQ35" s="595" t="str">
        <f>IF('各会計、関係団体の財政状況及び健全化判断比率'!BS8="","",'各会計、関係団体の財政状況及び健全化判断比率'!BS8)</f>
        <v>境港市文化振興財団</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後期高齢者医療費特別会計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9</v>
      </c>
      <c r="BF36" s="594"/>
      <c r="BG36" s="595" t="str">
        <f>IF('各会計、関係団体の財政状況及び健全化判断比率'!B34="","",'各会計、関係団体の財政状況及び健全化判断比率'!B34)</f>
        <v>土地区画整理費特別会計</v>
      </c>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鳥取県後期高齢者医療広域連合</v>
      </c>
      <c r="BZ36" s="595"/>
      <c r="CA36" s="595"/>
      <c r="CB36" s="595"/>
      <c r="CC36" s="595"/>
      <c r="CD36" s="595"/>
      <c r="CE36" s="595"/>
      <c r="CF36" s="595"/>
      <c r="CG36" s="595"/>
      <c r="CH36" s="595"/>
      <c r="CI36" s="595"/>
      <c r="CJ36" s="595"/>
      <c r="CK36" s="595"/>
      <c r="CL36" s="595"/>
      <c r="CM36" s="595"/>
      <c r="CN36" s="193"/>
      <c r="CO36" s="594">
        <f t="shared" si="3"/>
        <v>16</v>
      </c>
      <c r="CP36" s="594"/>
      <c r="CQ36" s="595" t="str">
        <f>IF('各会計、関係団体の財政状況及び健全化判断比率'!BS9="","",'各会計、関係団体の財政状況及び健全化判断比率'!BS9)</f>
        <v>境港市農業公社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駐車場費特別会計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13</v>
      </c>
      <c r="BX37" s="594"/>
      <c r="BY37" s="595" t="str">
        <f>IF('各会計、関係団体の財政状況及び健全化判断比率'!B71="","",'各会計、関係団体の財政状況及び健全化判断比率'!B71)</f>
        <v>鳥取県後期高齢者医療広域連合</v>
      </c>
      <c r="BZ37" s="595"/>
      <c r="CA37" s="595"/>
      <c r="CB37" s="595"/>
      <c r="CC37" s="595"/>
      <c r="CD37" s="595"/>
      <c r="CE37" s="595"/>
      <c r="CF37" s="595"/>
      <c r="CG37" s="595"/>
      <c r="CH37" s="595"/>
      <c r="CI37" s="595"/>
      <c r="CJ37" s="595"/>
      <c r="CK37" s="595"/>
      <c r="CL37" s="595"/>
      <c r="CM37" s="595"/>
      <c r="CN37" s="193"/>
      <c r="CO37" s="594">
        <f t="shared" si="3"/>
        <v>17</v>
      </c>
      <c r="CP37" s="594"/>
      <c r="CQ37" s="595" t="str">
        <f>IF('各会計、関係団体の財政状況及び健全化判断比率'!BS10="","",'各会計、関係団体の財政状況及び健全化判断比率'!BS10)</f>
        <v>鳥取県信用保証協会</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205</v>
      </c>
      <c r="C46" s="165"/>
      <c r="D46" s="165"/>
      <c r="E46" s="165" t="s">
        <v>206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209</v>
      </c>
    </row>
    <row r="50" spans="5:5" x14ac:dyDescent="0.15">
      <c r="E50" s="167" t="s">
        <v>210</v>
      </c>
    </row>
    <row r="51" spans="5:5" x14ac:dyDescent="0.15">
      <c r="E51" s="167" t="s">
        <v>211</v>
      </c>
    </row>
    <row r="52" spans="5:5" x14ac:dyDescent="0.15">
      <c r="E52" s="167" t="s">
        <v>212</v>
      </c>
    </row>
    <row r="53" spans="5:5" x14ac:dyDescent="0.15">
      <c r="E53" s="167" t="s">
        <v>213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3L+gYf9Vf2lcJ4nJZLZBQEE+wfxEMNwOdosHkZXQqTFsvG4YRmzNgjJJvwhQflMJnEIAX7u2tMCeTwOqIZQ6A==" saltValue="c/mmAwJq0Td4zsHHNRop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186" t="s">
        <v>552</v>
      </c>
      <c r="D34" s="1186"/>
      <c r="E34" s="1187"/>
      <c r="F34" s="32" t="s">
        <v>553</v>
      </c>
      <c r="G34" s="33" t="s">
        <v>554</v>
      </c>
      <c r="H34" s="33" t="s">
        <v>555</v>
      </c>
      <c r="I34" s="33" t="s">
        <v>556</v>
      </c>
      <c r="J34" s="34" t="s">
        <v>557</v>
      </c>
      <c r="K34" s="22"/>
      <c r="L34" s="22"/>
      <c r="M34" s="22"/>
      <c r="N34" s="22"/>
      <c r="O34" s="22"/>
      <c r="P34" s="22"/>
    </row>
    <row r="35" spans="1:16" ht="39" customHeight="1" x14ac:dyDescent="0.15">
      <c r="A35" s="22"/>
      <c r="B35" s="35"/>
      <c r="C35" s="1180" t="s">
        <v>558</v>
      </c>
      <c r="D35" s="1181"/>
      <c r="E35" s="1182"/>
      <c r="F35" s="36" t="s">
        <v>559</v>
      </c>
      <c r="G35" s="37" t="s">
        <v>560</v>
      </c>
      <c r="H35" s="37" t="s">
        <v>561</v>
      </c>
      <c r="I35" s="37" t="s">
        <v>562</v>
      </c>
      <c r="J35" s="38" t="s">
        <v>563</v>
      </c>
      <c r="K35" s="22"/>
      <c r="L35" s="22"/>
      <c r="M35" s="22"/>
      <c r="N35" s="22"/>
      <c r="O35" s="22"/>
      <c r="P35" s="22"/>
    </row>
    <row r="36" spans="1:16" ht="39" customHeight="1" x14ac:dyDescent="0.15">
      <c r="A36" s="22"/>
      <c r="B36" s="35"/>
      <c r="C36" s="1180" t="s">
        <v>564</v>
      </c>
      <c r="D36" s="1181"/>
      <c r="E36" s="1182"/>
      <c r="F36" s="36">
        <v>0.36</v>
      </c>
      <c r="G36" s="37">
        <v>0</v>
      </c>
      <c r="H36" s="37">
        <v>0</v>
      </c>
      <c r="I36" s="37">
        <v>3.19</v>
      </c>
      <c r="J36" s="38">
        <v>2.68</v>
      </c>
      <c r="K36" s="22"/>
      <c r="L36" s="22"/>
      <c r="M36" s="22"/>
      <c r="N36" s="22"/>
      <c r="O36" s="22"/>
      <c r="P36" s="22"/>
    </row>
    <row r="37" spans="1:16" ht="39" customHeight="1" x14ac:dyDescent="0.15">
      <c r="A37" s="22"/>
      <c r="B37" s="35"/>
      <c r="C37" s="1180" t="s">
        <v>565</v>
      </c>
      <c r="D37" s="1181"/>
      <c r="E37" s="1182"/>
      <c r="F37" s="36">
        <v>2.06</v>
      </c>
      <c r="G37" s="37">
        <v>2.84</v>
      </c>
      <c r="H37" s="37">
        <v>2.2000000000000002</v>
      </c>
      <c r="I37" s="37">
        <v>2.23</v>
      </c>
      <c r="J37" s="38">
        <v>1.27</v>
      </c>
      <c r="K37" s="22"/>
      <c r="L37" s="22"/>
      <c r="M37" s="22"/>
      <c r="N37" s="22"/>
      <c r="O37" s="22"/>
      <c r="P37" s="22"/>
    </row>
    <row r="38" spans="1:16" ht="39" customHeight="1" x14ac:dyDescent="0.15">
      <c r="A38" s="22"/>
      <c r="B38" s="35"/>
      <c r="C38" s="1180" t="s">
        <v>566</v>
      </c>
      <c r="D38" s="1181"/>
      <c r="E38" s="1182"/>
      <c r="F38" s="36">
        <v>0.62</v>
      </c>
      <c r="G38" s="37">
        <v>0.74</v>
      </c>
      <c r="H38" s="37">
        <v>0.55000000000000004</v>
      </c>
      <c r="I38" s="37">
        <v>1.29</v>
      </c>
      <c r="J38" s="38">
        <v>0.89</v>
      </c>
      <c r="K38" s="22"/>
      <c r="L38" s="22"/>
      <c r="M38" s="22"/>
      <c r="N38" s="22"/>
      <c r="O38" s="22"/>
      <c r="P38" s="22"/>
    </row>
    <row r="39" spans="1:16" ht="39" customHeight="1" x14ac:dyDescent="0.15">
      <c r="A39" s="22"/>
      <c r="B39" s="35"/>
      <c r="C39" s="1180" t="s">
        <v>567</v>
      </c>
      <c r="D39" s="1181"/>
      <c r="E39" s="1182"/>
      <c r="F39" s="36">
        <v>0</v>
      </c>
      <c r="G39" s="37">
        <v>0.01</v>
      </c>
      <c r="H39" s="37">
        <v>0.63</v>
      </c>
      <c r="I39" s="37">
        <v>0.03</v>
      </c>
      <c r="J39" s="38">
        <v>0.11</v>
      </c>
      <c r="K39" s="22"/>
      <c r="L39" s="22"/>
      <c r="M39" s="22"/>
      <c r="N39" s="22"/>
      <c r="O39" s="22"/>
      <c r="P39" s="22"/>
    </row>
    <row r="40" spans="1:16" ht="39" customHeight="1" x14ac:dyDescent="0.15">
      <c r="A40" s="22"/>
      <c r="B40" s="35"/>
      <c r="C40" s="1180" t="s">
        <v>568</v>
      </c>
      <c r="D40" s="1181"/>
      <c r="E40" s="1182"/>
      <c r="F40" s="36">
        <v>0</v>
      </c>
      <c r="G40" s="37">
        <v>0</v>
      </c>
      <c r="H40" s="37">
        <v>0</v>
      </c>
      <c r="I40" s="37">
        <v>0</v>
      </c>
      <c r="J40" s="38">
        <v>0.01</v>
      </c>
      <c r="K40" s="22"/>
      <c r="L40" s="22"/>
      <c r="M40" s="22"/>
      <c r="N40" s="22"/>
      <c r="O40" s="22"/>
      <c r="P40" s="22"/>
    </row>
    <row r="41" spans="1:16" ht="39" customHeight="1" x14ac:dyDescent="0.15">
      <c r="A41" s="22"/>
      <c r="B41" s="35"/>
      <c r="C41" s="1180" t="s">
        <v>569</v>
      </c>
      <c r="D41" s="1181"/>
      <c r="E41" s="1182"/>
      <c r="F41" s="36">
        <v>0</v>
      </c>
      <c r="G41" s="37">
        <v>0</v>
      </c>
      <c r="H41" s="37">
        <v>0</v>
      </c>
      <c r="I41" s="37">
        <v>0</v>
      </c>
      <c r="J41" s="38">
        <v>0</v>
      </c>
      <c r="K41" s="22"/>
      <c r="L41" s="22"/>
      <c r="M41" s="22"/>
      <c r="N41" s="22"/>
      <c r="O41" s="22"/>
      <c r="P41" s="22"/>
    </row>
    <row r="42" spans="1:16" ht="39" customHeight="1" x14ac:dyDescent="0.15">
      <c r="A42" s="22"/>
      <c r="B42" s="39"/>
      <c r="C42" s="1180" t="s">
        <v>570</v>
      </c>
      <c r="D42" s="1181"/>
      <c r="E42" s="1182"/>
      <c r="F42" s="36" t="s">
        <v>501</v>
      </c>
      <c r="G42" s="37" t="s">
        <v>501</v>
      </c>
      <c r="H42" s="37" t="s">
        <v>501</v>
      </c>
      <c r="I42" s="37" t="s">
        <v>501</v>
      </c>
      <c r="J42" s="38" t="s">
        <v>501</v>
      </c>
      <c r="K42" s="22"/>
      <c r="L42" s="22"/>
      <c r="M42" s="22"/>
      <c r="N42" s="22"/>
      <c r="O42" s="22"/>
      <c r="P42" s="22"/>
    </row>
    <row r="43" spans="1:16" ht="39" customHeight="1" thickBot="1" x14ac:dyDescent="0.2">
      <c r="A43" s="22"/>
      <c r="B43" s="40"/>
      <c r="C43" s="1183" t="s">
        <v>571</v>
      </c>
      <c r="D43" s="1184"/>
      <c r="E43" s="118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VQQcjQ3tzs6XC7gnmCf6BHVKNXCvV3GCRu2ZDYEVJPBCvr7zSRaqHPdL1OhFpzmrzFgH234EvpuINArEDz0Vg==" saltValue="0Bp7U/lo2FL7bMN+u9MM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1493</v>
      </c>
      <c r="L45" s="60">
        <v>1475</v>
      </c>
      <c r="M45" s="60">
        <v>1422</v>
      </c>
      <c r="N45" s="60">
        <v>1441</v>
      </c>
      <c r="O45" s="61">
        <v>1449</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501</v>
      </c>
      <c r="L46" s="64" t="s">
        <v>501</v>
      </c>
      <c r="M46" s="64" t="s">
        <v>501</v>
      </c>
      <c r="N46" s="64" t="s">
        <v>501</v>
      </c>
      <c r="O46" s="65" t="s">
        <v>501</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501</v>
      </c>
      <c r="L47" s="64" t="s">
        <v>501</v>
      </c>
      <c r="M47" s="64" t="s">
        <v>501</v>
      </c>
      <c r="N47" s="64" t="s">
        <v>501</v>
      </c>
      <c r="O47" s="65" t="s">
        <v>501</v>
      </c>
      <c r="P47" s="48"/>
      <c r="Q47" s="48"/>
      <c r="R47" s="48"/>
      <c r="S47" s="48"/>
      <c r="T47" s="48"/>
      <c r="U47" s="48"/>
    </row>
    <row r="48" spans="1:21" ht="30.75" customHeight="1" x14ac:dyDescent="0.15">
      <c r="A48" s="48"/>
      <c r="B48" s="1198"/>
      <c r="C48" s="1199"/>
      <c r="D48" s="62"/>
      <c r="E48" s="1190" t="s">
        <v>15</v>
      </c>
      <c r="F48" s="1190"/>
      <c r="G48" s="1190"/>
      <c r="H48" s="1190"/>
      <c r="I48" s="1190"/>
      <c r="J48" s="1191"/>
      <c r="K48" s="63">
        <v>794</v>
      </c>
      <c r="L48" s="64">
        <v>712</v>
      </c>
      <c r="M48" s="64">
        <v>688</v>
      </c>
      <c r="N48" s="64">
        <v>674</v>
      </c>
      <c r="O48" s="65">
        <v>635</v>
      </c>
      <c r="P48" s="48"/>
      <c r="Q48" s="48"/>
      <c r="R48" s="48"/>
      <c r="S48" s="48"/>
      <c r="T48" s="48"/>
      <c r="U48" s="48"/>
    </row>
    <row r="49" spans="1:21" ht="30.75" customHeight="1" x14ac:dyDescent="0.15">
      <c r="A49" s="48"/>
      <c r="B49" s="1198"/>
      <c r="C49" s="1199"/>
      <c r="D49" s="62"/>
      <c r="E49" s="1190" t="s">
        <v>16</v>
      </c>
      <c r="F49" s="1190"/>
      <c r="G49" s="1190"/>
      <c r="H49" s="1190"/>
      <c r="I49" s="1190"/>
      <c r="J49" s="1191"/>
      <c r="K49" s="63">
        <v>73</v>
      </c>
      <c r="L49" s="64">
        <v>84</v>
      </c>
      <c r="M49" s="64">
        <v>76</v>
      </c>
      <c r="N49" s="64">
        <v>75</v>
      </c>
      <c r="O49" s="65">
        <v>98</v>
      </c>
      <c r="P49" s="48"/>
      <c r="Q49" s="48"/>
      <c r="R49" s="48"/>
      <c r="S49" s="48"/>
      <c r="T49" s="48"/>
      <c r="U49" s="48"/>
    </row>
    <row r="50" spans="1:21" ht="30.75" customHeight="1" x14ac:dyDescent="0.15">
      <c r="A50" s="48"/>
      <c r="B50" s="1198"/>
      <c r="C50" s="1199"/>
      <c r="D50" s="62"/>
      <c r="E50" s="1190" t="s">
        <v>17</v>
      </c>
      <c r="F50" s="1190"/>
      <c r="G50" s="1190"/>
      <c r="H50" s="1190"/>
      <c r="I50" s="1190"/>
      <c r="J50" s="1191"/>
      <c r="K50" s="63">
        <v>15</v>
      </c>
      <c r="L50" s="64">
        <v>15</v>
      </c>
      <c r="M50" s="64">
        <v>13</v>
      </c>
      <c r="N50" s="64">
        <v>12</v>
      </c>
      <c r="O50" s="65">
        <v>4</v>
      </c>
      <c r="P50" s="48"/>
      <c r="Q50" s="48"/>
      <c r="R50" s="48"/>
      <c r="S50" s="48"/>
      <c r="T50" s="48"/>
      <c r="U50" s="48"/>
    </row>
    <row r="51" spans="1:21" ht="30.75" customHeight="1" x14ac:dyDescent="0.15">
      <c r="A51" s="48"/>
      <c r="B51" s="1200"/>
      <c r="C51" s="1201"/>
      <c r="D51" s="66"/>
      <c r="E51" s="1190" t="s">
        <v>18</v>
      </c>
      <c r="F51" s="1190"/>
      <c r="G51" s="1190"/>
      <c r="H51" s="1190"/>
      <c r="I51" s="1190"/>
      <c r="J51" s="1191"/>
      <c r="K51" s="63">
        <v>4</v>
      </c>
      <c r="L51" s="64">
        <v>2</v>
      </c>
      <c r="M51" s="64">
        <v>2</v>
      </c>
      <c r="N51" s="64">
        <v>1</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1389</v>
      </c>
      <c r="L52" s="64">
        <v>1366</v>
      </c>
      <c r="M52" s="64">
        <v>1315</v>
      </c>
      <c r="N52" s="64">
        <v>1288</v>
      </c>
      <c r="O52" s="65">
        <v>1271</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990</v>
      </c>
      <c r="L53" s="69">
        <v>922</v>
      </c>
      <c r="M53" s="69">
        <v>886</v>
      </c>
      <c r="N53" s="69">
        <v>915</v>
      </c>
      <c r="O53" s="70">
        <v>915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xTJdaDGIQZvG5fem5R2bLxUuoMnu0vA375Bf7G6eyzayv2BOcwX4dKjz7cEj3MWVe+PXOwfEZ3in4T2VIZpzg==" saltValue="kw99vYCh9ByBhIH0rAjQP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544</v>
      </c>
      <c r="J40" s="79" t="s">
        <v>545</v>
      </c>
      <c r="K40" s="79" t="s">
        <v>546</v>
      </c>
      <c r="L40" s="79" t="s">
        <v>547</v>
      </c>
      <c r="M40" s="80" t="s">
        <v>548</v>
      </c>
    </row>
    <row r="41" spans="2:13" ht="27.75" customHeight="1" x14ac:dyDescent="0.15">
      <c r="B41" s="1204" t="s">
        <v>24</v>
      </c>
      <c r="C41" s="1205"/>
      <c r="D41" s="81"/>
      <c r="E41" s="1210" t="s">
        <v>25</v>
      </c>
      <c r="F41" s="1210"/>
      <c r="G41" s="1210"/>
      <c r="H41" s="1211"/>
      <c r="I41" s="82">
        <v>12312</v>
      </c>
      <c r="J41" s="83">
        <v>12886</v>
      </c>
      <c r="K41" s="83">
        <v>12784</v>
      </c>
      <c r="L41" s="83">
        <v>12503</v>
      </c>
      <c r="M41" s="84">
        <v>12402</v>
      </c>
    </row>
    <row r="42" spans="2:13" ht="27.75" customHeight="1" x14ac:dyDescent="0.15">
      <c r="B42" s="1206"/>
      <c r="C42" s="1207"/>
      <c r="D42" s="85"/>
      <c r="E42" s="1212" t="s">
        <v>26</v>
      </c>
      <c r="F42" s="1212"/>
      <c r="G42" s="1212"/>
      <c r="H42" s="1213"/>
      <c r="I42" s="86">
        <v>42</v>
      </c>
      <c r="J42" s="87">
        <v>26</v>
      </c>
      <c r="K42" s="87">
        <v>16</v>
      </c>
      <c r="L42" s="87">
        <v>6</v>
      </c>
      <c r="M42" s="88">
        <v>3</v>
      </c>
    </row>
    <row r="43" spans="2:13" ht="27.75" customHeight="1" x14ac:dyDescent="0.15">
      <c r="B43" s="1206"/>
      <c r="C43" s="1207"/>
      <c r="D43" s="85"/>
      <c r="E43" s="1212" t="s">
        <v>27</v>
      </c>
      <c r="F43" s="1212"/>
      <c r="G43" s="1212"/>
      <c r="H43" s="1213"/>
      <c r="I43" s="86">
        <v>8205</v>
      </c>
      <c r="J43" s="87">
        <v>8179</v>
      </c>
      <c r="K43" s="87">
        <v>7777</v>
      </c>
      <c r="L43" s="87">
        <v>7462</v>
      </c>
      <c r="M43" s="88">
        <v>7350</v>
      </c>
    </row>
    <row r="44" spans="2:13" ht="27.75" customHeight="1" x14ac:dyDescent="0.15">
      <c r="B44" s="1206"/>
      <c r="C44" s="1207"/>
      <c r="D44" s="85"/>
      <c r="E44" s="1212" t="s">
        <v>28</v>
      </c>
      <c r="F44" s="1212"/>
      <c r="G44" s="1212"/>
      <c r="H44" s="1213"/>
      <c r="I44" s="86">
        <v>439</v>
      </c>
      <c r="J44" s="87">
        <v>510</v>
      </c>
      <c r="K44" s="87">
        <v>478</v>
      </c>
      <c r="L44" s="87">
        <v>492</v>
      </c>
      <c r="M44" s="88">
        <v>405</v>
      </c>
    </row>
    <row r="45" spans="2:13" ht="27.75" customHeight="1" x14ac:dyDescent="0.15">
      <c r="B45" s="1206"/>
      <c r="C45" s="1207"/>
      <c r="D45" s="85"/>
      <c r="E45" s="1212" t="s">
        <v>29</v>
      </c>
      <c r="F45" s="1212"/>
      <c r="G45" s="1212"/>
      <c r="H45" s="1213"/>
      <c r="I45" s="86">
        <v>1796</v>
      </c>
      <c r="J45" s="87">
        <v>1733</v>
      </c>
      <c r="K45" s="87">
        <v>1709</v>
      </c>
      <c r="L45" s="87">
        <v>1765</v>
      </c>
      <c r="M45" s="88">
        <v>1724</v>
      </c>
    </row>
    <row r="46" spans="2:13" ht="27.75" customHeight="1" x14ac:dyDescent="0.15">
      <c r="B46" s="1206"/>
      <c r="C46" s="1207"/>
      <c r="D46" s="89"/>
      <c r="E46" s="1212" t="s">
        <v>30</v>
      </c>
      <c r="F46" s="1212"/>
      <c r="G46" s="1212"/>
      <c r="H46" s="1213"/>
      <c r="I46" s="86">
        <v>1849</v>
      </c>
      <c r="J46" s="87">
        <v>1826</v>
      </c>
      <c r="K46" s="87">
        <v>1750</v>
      </c>
      <c r="L46" s="87">
        <v>1695</v>
      </c>
      <c r="M46" s="88">
        <v>1666</v>
      </c>
    </row>
    <row r="47" spans="2:13" ht="27.75" customHeight="1" x14ac:dyDescent="0.15">
      <c r="B47" s="1206"/>
      <c r="C47" s="1207"/>
      <c r="D47" s="90"/>
      <c r="E47" s="1214" t="s">
        <v>31</v>
      </c>
      <c r="F47" s="1215"/>
      <c r="G47" s="1215"/>
      <c r="H47" s="1216"/>
      <c r="I47" s="86" t="s">
        <v>501</v>
      </c>
      <c r="J47" s="87" t="s">
        <v>501</v>
      </c>
      <c r="K47" s="87" t="s">
        <v>501</v>
      </c>
      <c r="L47" s="87" t="s">
        <v>501</v>
      </c>
      <c r="M47" s="88" t="s">
        <v>501</v>
      </c>
    </row>
    <row r="48" spans="2:13" ht="27.75" customHeight="1" x14ac:dyDescent="0.15">
      <c r="B48" s="1206"/>
      <c r="C48" s="1207"/>
      <c r="D48" s="85"/>
      <c r="E48" s="1212" t="s">
        <v>32</v>
      </c>
      <c r="F48" s="1212"/>
      <c r="G48" s="1212"/>
      <c r="H48" s="1213"/>
      <c r="I48" s="86" t="s">
        <v>501</v>
      </c>
      <c r="J48" s="87" t="s">
        <v>501</v>
      </c>
      <c r="K48" s="87" t="s">
        <v>501</v>
      </c>
      <c r="L48" s="87" t="s">
        <v>501</v>
      </c>
      <c r="M48" s="88" t="s">
        <v>501</v>
      </c>
    </row>
    <row r="49" spans="2:13" ht="27.75" customHeight="1" x14ac:dyDescent="0.15">
      <c r="B49" s="1208"/>
      <c r="C49" s="1209"/>
      <c r="D49" s="85"/>
      <c r="E49" s="1212" t="s">
        <v>33</v>
      </c>
      <c r="F49" s="1212"/>
      <c r="G49" s="1212"/>
      <c r="H49" s="1213"/>
      <c r="I49" s="86" t="s">
        <v>501</v>
      </c>
      <c r="J49" s="87" t="s">
        <v>501</v>
      </c>
      <c r="K49" s="87" t="s">
        <v>501</v>
      </c>
      <c r="L49" s="87" t="s">
        <v>501</v>
      </c>
      <c r="M49" s="88" t="s">
        <v>501</v>
      </c>
    </row>
    <row r="50" spans="2:13" ht="27.75" customHeight="1" x14ac:dyDescent="0.15">
      <c r="B50" s="1217" t="s">
        <v>34</v>
      </c>
      <c r="C50" s="1218"/>
      <c r="D50" s="91"/>
      <c r="E50" s="1212" t="s">
        <v>35</v>
      </c>
      <c r="F50" s="1212"/>
      <c r="G50" s="1212"/>
      <c r="H50" s="1213"/>
      <c r="I50" s="86">
        <v>4281</v>
      </c>
      <c r="J50" s="87">
        <v>4351</v>
      </c>
      <c r="K50" s="87">
        <v>4191</v>
      </c>
      <c r="L50" s="87">
        <v>4376</v>
      </c>
      <c r="M50" s="88">
        <v>1066</v>
      </c>
    </row>
    <row r="51" spans="2:13" ht="27.75" customHeight="1" x14ac:dyDescent="0.15">
      <c r="B51" s="1206"/>
      <c r="C51" s="1207"/>
      <c r="D51" s="85"/>
      <c r="E51" s="1212" t="s">
        <v>36</v>
      </c>
      <c r="F51" s="1212"/>
      <c r="G51" s="1212"/>
      <c r="H51" s="1213"/>
      <c r="I51" s="86">
        <v>716</v>
      </c>
      <c r="J51" s="87">
        <v>610</v>
      </c>
      <c r="K51" s="87">
        <v>688</v>
      </c>
      <c r="L51" s="87">
        <v>560</v>
      </c>
      <c r="M51" s="88">
        <v>459</v>
      </c>
    </row>
    <row r="52" spans="2:13" ht="27.75" customHeight="1" x14ac:dyDescent="0.15">
      <c r="B52" s="1208"/>
      <c r="C52" s="1209"/>
      <c r="D52" s="85"/>
      <c r="E52" s="1212" t="s">
        <v>37</v>
      </c>
      <c r="F52" s="1212"/>
      <c r="G52" s="1212"/>
      <c r="H52" s="1213"/>
      <c r="I52" s="86">
        <v>13780</v>
      </c>
      <c r="J52" s="87">
        <v>13070</v>
      </c>
      <c r="K52" s="87">
        <v>13147</v>
      </c>
      <c r="L52" s="87">
        <v>13035</v>
      </c>
      <c r="M52" s="88">
        <v>12793</v>
      </c>
    </row>
    <row r="53" spans="2:13" ht="27.75" customHeight="1" thickBot="1" x14ac:dyDescent="0.2">
      <c r="B53" s="1219" t="s">
        <v>38</v>
      </c>
      <c r="C53" s="1220"/>
      <c r="D53" s="92"/>
      <c r="E53" s="1221" t="s">
        <v>39</v>
      </c>
      <c r="F53" s="1221"/>
      <c r="G53" s="1221"/>
      <c r="H53" s="1222"/>
      <c r="I53" s="93">
        <v>5867</v>
      </c>
      <c r="J53" s="94">
        <v>7129</v>
      </c>
      <c r="K53" s="94">
        <v>6487</v>
      </c>
      <c r="L53" s="94">
        <v>5952</v>
      </c>
      <c r="M53" s="95">
        <v>9232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xyw7k9VG0YOIt72CF3yaDgECD+4OMyAVHIiOY4zswi8eEhKaZtgua7ujypV2MEPuzaG3j8+Gt3Ep6JBHxCZg==" saltValue="XN1QfATueJUdUUfBrPYi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election activeCell="C60" sqref="C60:E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31" t="s">
        <v>42</v>
      </c>
      <c r="D55" s="1231"/>
      <c r="E55" s="1232"/>
      <c r="F55" s="107">
        <v>2582</v>
      </c>
      <c r="G55" s="107">
        <v>2582</v>
      </c>
      <c r="H55" s="108">
        <v>2582</v>
      </c>
    </row>
    <row r="56" spans="2:8" ht="52.5" customHeight="1" x14ac:dyDescent="0.15">
      <c r="B56" s="109"/>
      <c r="C56" s="1233" t="s">
        <v>43</v>
      </c>
      <c r="D56" s="1233"/>
      <c r="E56" s="1234"/>
      <c r="F56" s="110">
        <v>882</v>
      </c>
      <c r="G56" s="110">
        <v>802</v>
      </c>
      <c r="H56" s="111">
        <v>554</v>
      </c>
    </row>
    <row r="57" spans="2:8" ht="53.25" customHeight="1" x14ac:dyDescent="0.15">
      <c r="B57" s="109"/>
      <c r="C57" s="1235" t="s">
        <v>44</v>
      </c>
      <c r="D57" s="1235"/>
      <c r="E57" s="1236"/>
      <c r="F57" s="112">
        <v>560</v>
      </c>
      <c r="G57" s="112">
        <v>695</v>
      </c>
      <c r="H57" s="113">
        <v>984</v>
      </c>
    </row>
    <row r="58" spans="2:8" ht="45.75" customHeight="1" x14ac:dyDescent="0.15">
      <c r="B58" s="114"/>
      <c r="C58" s="1223" t="s">
        <v>587</v>
      </c>
      <c r="D58" s="1224"/>
      <c r="E58" s="1225"/>
      <c r="F58" s="115">
        <v>319</v>
      </c>
      <c r="G58" s="115">
        <v>487</v>
      </c>
      <c r="H58" s="116">
        <v>832</v>
      </c>
    </row>
    <row r="59" spans="2:8" ht="45.75" customHeight="1" x14ac:dyDescent="0.15">
      <c r="B59" s="114"/>
      <c r="C59" s="1223" t="s">
        <v>588</v>
      </c>
      <c r="D59" s="1224"/>
      <c r="E59" s="1225"/>
      <c r="F59" s="115">
        <v>135</v>
      </c>
      <c r="G59" s="115">
        <v>135</v>
      </c>
      <c r="H59" s="116">
        <v>75</v>
      </c>
    </row>
    <row r="60" spans="2:8" ht="45.75" customHeight="1" x14ac:dyDescent="0.15">
      <c r="B60" s="114"/>
      <c r="C60" s="1223" t="s">
        <v>589</v>
      </c>
      <c r="D60" s="1224"/>
      <c r="E60" s="1225"/>
      <c r="F60" s="115">
        <v>40</v>
      </c>
      <c r="G60" s="115">
        <v>20</v>
      </c>
      <c r="H60" s="116">
        <v>40</v>
      </c>
    </row>
    <row r="61" spans="2:8" ht="45.75" customHeight="1" x14ac:dyDescent="0.15">
      <c r="B61" s="114"/>
      <c r="C61" s="1223" t="s">
        <v>591</v>
      </c>
      <c r="D61" s="1224"/>
      <c r="E61" s="1225"/>
      <c r="F61" s="115">
        <v>15</v>
      </c>
      <c r="G61" s="115">
        <v>19</v>
      </c>
      <c r="H61" s="116">
        <v>21</v>
      </c>
    </row>
    <row r="62" spans="2:8" ht="45.75" customHeight="1" thickBot="1" x14ac:dyDescent="0.2">
      <c r="B62" s="117"/>
      <c r="C62" s="1226" t="s">
        <v>590</v>
      </c>
      <c r="D62" s="1227"/>
      <c r="E62" s="1228"/>
      <c r="F62" s="118">
        <v>10</v>
      </c>
      <c r="G62" s="118">
        <v>10</v>
      </c>
      <c r="H62" s="119">
        <v>10</v>
      </c>
    </row>
    <row r="63" spans="2:8" ht="52.5" customHeight="1" thickBot="1" x14ac:dyDescent="0.2">
      <c r="B63" s="120"/>
      <c r="C63" s="1229" t="s">
        <v>45</v>
      </c>
      <c r="D63" s="1229"/>
      <c r="E63" s="1230"/>
      <c r="F63" s="121">
        <v>4024</v>
      </c>
      <c r="G63" s="121">
        <v>4079</v>
      </c>
      <c r="H63" s="122">
        <v>4120</v>
      </c>
    </row>
    <row r="64" spans="2:8" ht="15" customHeight="1" x14ac:dyDescent="0.15"/>
    <row r="65" ht="0" hidden="1" customHeight="1" x14ac:dyDescent="0.15"/>
    <row r="66" ht="0" hidden="1" customHeight="1" x14ac:dyDescent="0.15"/>
  </sheetData>
  <sheetProtection algorithmName="SHA-512" hashValue="dJpaxp+66bTqu5BeH6EQJ+/P3JXkcQgMM1ek5i9aIWmfh27Aa1kT1DtQPlZxUQa1JlY00imOm9ejt53B3aETeg==" saltValue="q21PG766vByhHfe3NA6A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541</v>
      </c>
      <c r="G2" s="136"/>
      <c r="H2" s="137"/>
    </row>
    <row r="3" spans="1:8" x14ac:dyDescent="0.15">
      <c r="A3" s="133" t="s">
        <v>534</v>
      </c>
      <c r="B3" s="138"/>
      <c r="C3" s="139"/>
      <c r="D3" s="140">
        <v>78243</v>
      </c>
      <c r="E3" s="141"/>
      <c r="F3" s="142">
        <v>90961</v>
      </c>
      <c r="G3" s="143"/>
      <c r="H3" s="144"/>
    </row>
    <row r="4" spans="1:8" x14ac:dyDescent="0.15">
      <c r="A4" s="145"/>
      <c r="B4" s="146"/>
      <c r="C4" s="147"/>
      <c r="D4" s="148">
        <v>30268</v>
      </c>
      <c r="E4" s="149"/>
      <c r="F4" s="150">
        <v>37720</v>
      </c>
      <c r="G4" s="151"/>
      <c r="H4" s="152"/>
    </row>
    <row r="5" spans="1:8" x14ac:dyDescent="0.15">
      <c r="A5" s="133" t="s">
        <v>536</v>
      </c>
      <c r="B5" s="138"/>
      <c r="C5" s="139"/>
      <c r="D5" s="140">
        <v>108166</v>
      </c>
      <c r="E5" s="141"/>
      <c r="F5" s="142">
        <v>106614</v>
      </c>
      <c r="G5" s="143"/>
      <c r="H5" s="144"/>
    </row>
    <row r="6" spans="1:8" x14ac:dyDescent="0.15">
      <c r="A6" s="145"/>
      <c r="B6" s="146"/>
      <c r="C6" s="147"/>
      <c r="D6" s="148">
        <v>73786</v>
      </c>
      <c r="E6" s="149"/>
      <c r="F6" s="150">
        <v>45545</v>
      </c>
      <c r="G6" s="151"/>
      <c r="H6" s="152"/>
    </row>
    <row r="7" spans="1:8" x14ac:dyDescent="0.15">
      <c r="A7" s="133" t="s">
        <v>537</v>
      </c>
      <c r="B7" s="138"/>
      <c r="C7" s="139"/>
      <c r="D7" s="140">
        <v>45820</v>
      </c>
      <c r="E7" s="141"/>
      <c r="F7" s="142">
        <v>63727</v>
      </c>
      <c r="G7" s="143"/>
      <c r="H7" s="144"/>
    </row>
    <row r="8" spans="1:8" x14ac:dyDescent="0.15">
      <c r="A8" s="145"/>
      <c r="B8" s="146"/>
      <c r="C8" s="147"/>
      <c r="D8" s="148">
        <v>25493</v>
      </c>
      <c r="E8" s="149"/>
      <c r="F8" s="150">
        <v>34577</v>
      </c>
      <c r="G8" s="151"/>
      <c r="H8" s="152"/>
    </row>
    <row r="9" spans="1:8" x14ac:dyDescent="0.15">
      <c r="A9" s="133" t="s">
        <v>538</v>
      </c>
      <c r="B9" s="138"/>
      <c r="C9" s="139"/>
      <c r="D9" s="140">
        <v>47186</v>
      </c>
      <c r="E9" s="141"/>
      <c r="F9" s="142">
        <v>66954</v>
      </c>
      <c r="G9" s="143"/>
      <c r="H9" s="144"/>
    </row>
    <row r="10" spans="1:8" x14ac:dyDescent="0.15">
      <c r="A10" s="145"/>
      <c r="B10" s="146"/>
      <c r="C10" s="147"/>
      <c r="D10" s="148">
        <v>19318</v>
      </c>
      <c r="E10" s="149"/>
      <c r="F10" s="150">
        <v>37305</v>
      </c>
      <c r="G10" s="151"/>
      <c r="H10" s="152"/>
    </row>
    <row r="11" spans="1:8" x14ac:dyDescent="0.15">
      <c r="A11" s="133" t="s">
        <v>539</v>
      </c>
      <c r="B11" s="138"/>
      <c r="C11" s="139"/>
      <c r="D11" s="140">
        <v>57375</v>
      </c>
      <c r="E11" s="141"/>
      <c r="F11" s="142">
        <v>72656</v>
      </c>
      <c r="G11" s="143"/>
      <c r="H11" s="144"/>
    </row>
    <row r="12" spans="1:8" x14ac:dyDescent="0.15">
      <c r="A12" s="145"/>
      <c r="B12" s="146"/>
      <c r="C12" s="153"/>
      <c r="D12" s="148">
        <v>22132</v>
      </c>
      <c r="E12" s="149"/>
      <c r="F12" s="150">
        <v>36448</v>
      </c>
      <c r="G12" s="151"/>
      <c r="H12" s="152"/>
    </row>
    <row r="13" spans="1:8" x14ac:dyDescent="0.15">
      <c r="A13" s="133"/>
      <c r="B13" s="138"/>
      <c r="C13" s="154"/>
      <c r="D13" s="155">
        <v>67358</v>
      </c>
      <c r="E13" s="156"/>
      <c r="F13" s="157">
        <v>80182</v>
      </c>
      <c r="G13" s="158"/>
      <c r="H13" s="144"/>
    </row>
    <row r="14" spans="1:8" x14ac:dyDescent="0.15">
      <c r="A14" s="145"/>
      <c r="B14" s="146"/>
      <c r="C14" s="147"/>
      <c r="D14" s="148">
        <v>34199</v>
      </c>
      <c r="E14" s="149"/>
      <c r="F14" s="150">
        <v>38319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2.06</v>
      </c>
      <c r="C19" s="159">
        <f>ROUND(VALUE(SUBSTITUTE(実質収支比率等に係る経年分析!G$48,"▲","-")),2)</f>
        <v>2.85</v>
      </c>
      <c r="D19" s="159">
        <f>ROUND(VALUE(SUBSTITUTE(実質収支比率等に係る経年分析!H$48,"▲","-")),2)</f>
        <v>2.21</v>
      </c>
      <c r="E19" s="159">
        <f>ROUND(VALUE(SUBSTITUTE(実質収支比率等に係る経年分析!I$48,"▲","-")),2)</f>
        <v>2.25</v>
      </c>
      <c r="F19" s="159">
        <f>ROUND(VALUE(SUBSTITUTE(実質収支比率等に係る経年分析!J$48,"▲","-")),2)</f>
        <v>1.28</v>
      </c>
    </row>
    <row r="20" spans="1:11" x14ac:dyDescent="0.15">
      <c r="A20" s="159" t="s">
        <v>49</v>
      </c>
      <c r="B20" s="159">
        <f>ROUND(VALUE(SUBSTITUTE(実質収支比率等に係る経年分析!F$47,"▲","-")),2)</f>
        <v>31.98</v>
      </c>
      <c r="C20" s="159">
        <f>ROUND(VALUE(SUBSTITUTE(実質収支比率等に係る経年分析!G$47,"▲","-")),2)</f>
        <v>32.5</v>
      </c>
      <c r="D20" s="159">
        <f>ROUND(VALUE(SUBSTITUTE(実質収支比率等に係る経年分析!H$47,"▲","-")),2)</f>
        <v>32.479999999999997</v>
      </c>
      <c r="E20" s="159">
        <f>ROUND(VALUE(SUBSTITUTE(実質収支比率等に係る経年分析!I$47,"▲","-")),2)</f>
        <v>32.79</v>
      </c>
      <c r="F20" s="159">
        <f>ROUND(VALUE(SUBSTITUTE(実質収支比率等に係る経年分析!J$47,"▲","-")),2)</f>
        <v>32.69</v>
      </c>
    </row>
    <row r="21" spans="1:11" x14ac:dyDescent="0.15">
      <c r="A21" s="159" t="s">
        <v>50</v>
      </c>
      <c r="B21" s="159">
        <f>IF(ISNUMBER(VALUE(SUBSTITUTE(実質収支比率等に係る経年分析!F$49,"▲","-"))),ROUND(VALUE(SUBSTITUTE(実質収支比率等に係る経年分析!F$49,"▲","-")),2),NA())</f>
        <v>-3.1</v>
      </c>
      <c r="C21" s="159">
        <f>IF(ISNUMBER(VALUE(SUBSTITUTE(実質収支比率等に係る経年分析!G$49,"▲","-"))),ROUND(VALUE(SUBSTITUTE(実質収支比率等に係る経年分析!G$49,"▲","-")),2),NA())</f>
        <v>0.75</v>
      </c>
      <c r="D21" s="159">
        <f>IF(ISNUMBER(VALUE(SUBSTITUTE(実質収支比率等に係る経年分析!H$49,"▲","-"))),ROUND(VALUE(SUBSTITUTE(実質収支比率等に係る経年分析!H$49,"▲","-")),2),NA())</f>
        <v>-0.64</v>
      </c>
      <c r="E21" s="159">
        <f>IF(ISNUMBER(VALUE(SUBSTITUTE(実質収支比率等に係る経年分析!I$49,"▲","-"))),ROUND(VALUE(SUBSTITUTE(実質収支比率等に係る経年分析!I$49,"▲","-")),2),NA())</f>
        <v>0.02</v>
      </c>
      <c r="F21" s="159">
        <f>IF(ISNUMBER(VALUE(SUBSTITUTE(実質収支比率等に係る経年分析!J$49,"▲","-"))),ROUND(VALUE(SUBSTITUTE(実質収支比率等に係る経年分析!J$49,"▲","-")),2),NA())</f>
        <v>-0.96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高齢者住宅整備資金貸付事業費特別会計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後期高齢者医療費特別会計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市場事業費特別会計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0.63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x14ac:dyDescent="0.15">
      <c r="A32" s="160" t="str">
        <f>IF(連結実質赤字比率に係る赤字・黒字の構成分析!C$38="",NA(),連結実質赤字比率に係る赤字・黒字の構成分析!C$38)</f>
        <v>介護保険費特別会計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0.55000000000000004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0.89</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2.84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2.2000000000000002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2.23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1.27</v>
      </c>
    </row>
    <row r="34" spans="1:16" x14ac:dyDescent="0.15">
      <c r="A34" s="160" t="str">
        <f>IF(連結実質赤字比率に係る赤字・黒字の構成分析!C$36="",NA(),連結実質赤字比率に係る赤字・黒字の構成分析!C$36)</f>
        <v>国民健康保険費特別会計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3.19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2.68</v>
      </c>
    </row>
    <row r="35" spans="1:16" x14ac:dyDescent="0.15">
      <c r="A35" s="160" t="str">
        <f>IF(連結実質赤字比率に係る赤字・黒字の構成分析!C$35="",NA(),連結実質赤字比率に係る赤字・黒字の構成分析!C$35)</f>
        <v>土地区画整理費特別会計</v>
      </c>
      <c r="B35" s="160">
        <f>IF(ROUND(VALUE(SUBSTITUTE(連結実質赤字比率に係る赤字・黒字の構成分析!F$35,"▲", "-")), 2) &lt; 0, ABS(ROUND(VALUE(SUBSTITUTE(連結実質赤字比率に係る赤字・黒字の構成分析!F$35,"▲", "-")), 2)), NA())</f>
        <v>0.25</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0.28000000000000003</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0.32</v>
      </c>
      <c r="G35" s="160" t="e">
        <f>IF(ROUND(VALUE(SUBSTITUTE(連結実質赤字比率に係る赤字・黒字の構成分析!H$35,"▲", "-")), 2) &gt;= 0, ABS(ROUND(VALUE(SUBSTITUTE(連結実質赤字比率に係る赤字・黒字の構成分析!H$35,"▲", "-")), 2)), NA())</f>
        <v>#N/A</v>
      </c>
      <c r="H35" s="160">
        <f>IF(ROUND(VALUE(SUBSTITUTE(連結実質赤字比率に係る赤字・黒字の構成分析!I$35,"▲", "-")), 2) &lt; 0, ABS(ROUND(VALUE(SUBSTITUTE(連結実質赤字比率に係る赤字・黒字の構成分析!I$35,"▲", "-")), 2)), NA())</f>
        <v>0.65</v>
      </c>
      <c r="I35" s="160" t="e">
        <f>IF(ROUND(VALUE(SUBSTITUTE(連結実質赤字比率に係る赤字・黒字の構成分析!I$35,"▲", "-")), 2) &gt;= 0, ABS(ROUND(VALUE(SUBSTITUTE(連結実質赤字比率に係る赤字・黒字の構成分析!I$35,"▲", "-")), 2)), NA())</f>
        <v>#N/A</v>
      </c>
      <c r="J35" s="160">
        <f>IF(ROUND(VALUE(SUBSTITUTE(連結実質赤字比率に係る赤字・黒字の構成分析!J$35,"▲", "-")), 2) &lt; 0, ABS(ROUND(VALUE(SUBSTITUTE(連結実質赤字比率に係る赤字・黒字の構成分析!J$35,"▲", "-")), 2)), NA())</f>
        <v>0.33</v>
      </c>
      <c r="K35" s="160" t="e">
        <f>IF(ROUND(VALUE(SUBSTITUTE(連結実質赤字比率に係る赤字・黒字の構成分析!J$35,"▲", "-")), 2) &gt;= 0, ABS(ROUND(VALUE(SUBSTITUTE(連結実質赤字比率に係る赤字・黒字の構成分析!J$35,"▲", "-")), 2)), NA())</f>
        <v>#N/A</v>
      </c>
    </row>
    <row r="36" spans="1:16" x14ac:dyDescent="0.15">
      <c r="A36" s="160" t="str">
        <f>IF(連結実質赤字比率に係る赤字・黒字の構成分析!C$34="",NA(),連結実質赤字比率に係る赤字・黒字の構成分析!C$34)</f>
        <v>駐車場費特別会計</v>
      </c>
      <c r="B36" s="160">
        <f>IF(ROUND(VALUE(SUBSTITUTE(連結実質赤字比率に係る赤字・黒字の構成分析!F$34,"▲", "-")), 2) &lt; 0, ABS(ROUND(VALUE(SUBSTITUTE(連結実質赤字比率に係る赤字・黒字の構成分析!F$34,"▲", "-")), 2)), NA())</f>
        <v>1.22</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1.51</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1.79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2.1</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1.85</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1389</v>
      </c>
      <c r="E42" s="161"/>
      <c r="F42" s="161"/>
      <c r="G42" s="161">
        <f>'実質公債費比率（分子）の構造'!L$52</f>
        <v>1366</v>
      </c>
      <c r="H42" s="161"/>
      <c r="I42" s="161"/>
      <c r="J42" s="161">
        <f>'実質公債費比率（分子）の構造'!M$52</f>
        <v>1315</v>
      </c>
      <c r="K42" s="161"/>
      <c r="L42" s="161"/>
      <c r="M42" s="161">
        <f>'実質公債費比率（分子）の構造'!N$52</f>
        <v>1288</v>
      </c>
      <c r="N42" s="161"/>
      <c r="O42" s="161"/>
      <c r="P42" s="161">
        <f>'実質公債費比率（分子）の構造'!O$52</f>
        <v>1271</v>
      </c>
    </row>
    <row r="43" spans="1:16" x14ac:dyDescent="0.15">
      <c r="A43" s="161" t="s">
        <v>18</v>
      </c>
      <c r="B43" s="161">
        <f>'実質公債費比率（分子）の構造'!K$51</f>
        <v>4</v>
      </c>
      <c r="C43" s="161"/>
      <c r="D43" s="161"/>
      <c r="E43" s="161">
        <f>'実質公債費比率（分子）の構造'!L$51</f>
        <v>2</v>
      </c>
      <c r="F43" s="161"/>
      <c r="G43" s="161"/>
      <c r="H43" s="161">
        <f>'実質公債費比率（分子）の構造'!M$51</f>
        <v>2</v>
      </c>
      <c r="I43" s="161"/>
      <c r="J43" s="161"/>
      <c r="K43" s="161">
        <f>'実質公債費比率（分子）の構造'!N$51</f>
        <v>1</v>
      </c>
      <c r="L43" s="161"/>
      <c r="M43" s="161"/>
      <c r="N43" s="161">
        <f>'実質公債費比率（分子）の構造'!O$51</f>
        <v>0</v>
      </c>
      <c r="O43" s="161"/>
      <c r="P43" s="161"/>
    </row>
    <row r="44" spans="1:16" x14ac:dyDescent="0.15">
      <c r="A44" s="161" t="s">
        <v>58</v>
      </c>
      <c r="B44" s="161">
        <f>'実質公債費比率（分子）の構造'!K$50</f>
        <v>15</v>
      </c>
      <c r="C44" s="161"/>
      <c r="D44" s="161"/>
      <c r="E44" s="161">
        <f>'実質公債費比率（分子）の構造'!L$50</f>
        <v>15</v>
      </c>
      <c r="F44" s="161"/>
      <c r="G44" s="161"/>
      <c r="H44" s="161">
        <f>'実質公債費比率（分子）の構造'!M$50</f>
        <v>13</v>
      </c>
      <c r="I44" s="161"/>
      <c r="J44" s="161"/>
      <c r="K44" s="161">
        <f>'実質公債費比率（分子）の構造'!N$50</f>
        <v>12</v>
      </c>
      <c r="L44" s="161"/>
      <c r="M44" s="161"/>
      <c r="N44" s="161">
        <f>'実質公債費比率（分子）の構造'!O$50</f>
        <v>4</v>
      </c>
      <c r="O44" s="161"/>
      <c r="P44" s="161"/>
    </row>
    <row r="45" spans="1:16" x14ac:dyDescent="0.15">
      <c r="A45" s="161" t="s">
        <v>59</v>
      </c>
      <c r="B45" s="161">
        <f>'実質公債費比率（分子）の構造'!K$49</f>
        <v>73</v>
      </c>
      <c r="C45" s="161"/>
      <c r="D45" s="161"/>
      <c r="E45" s="161">
        <f>'実質公債費比率（分子）の構造'!L$49</f>
        <v>84</v>
      </c>
      <c r="F45" s="161"/>
      <c r="G45" s="161"/>
      <c r="H45" s="161">
        <f>'実質公債費比率（分子）の構造'!M$49</f>
        <v>76</v>
      </c>
      <c r="I45" s="161"/>
      <c r="J45" s="161"/>
      <c r="K45" s="161">
        <f>'実質公債費比率（分子）の構造'!N$49</f>
        <v>75</v>
      </c>
      <c r="L45" s="161"/>
      <c r="M45" s="161"/>
      <c r="N45" s="161">
        <f>'実質公債費比率（分子）の構造'!O$49</f>
        <v>98</v>
      </c>
      <c r="O45" s="161"/>
      <c r="P45" s="161"/>
    </row>
    <row r="46" spans="1:16" x14ac:dyDescent="0.15">
      <c r="A46" s="161" t="s">
        <v>60</v>
      </c>
      <c r="B46" s="161">
        <f>'実質公債費比率（分子）の構造'!K$48</f>
        <v>794</v>
      </c>
      <c r="C46" s="161"/>
      <c r="D46" s="161"/>
      <c r="E46" s="161">
        <f>'実質公債費比率（分子）の構造'!L$48</f>
        <v>712</v>
      </c>
      <c r="F46" s="161"/>
      <c r="G46" s="161"/>
      <c r="H46" s="161">
        <f>'実質公債費比率（分子）の構造'!M$48</f>
        <v>688</v>
      </c>
      <c r="I46" s="161"/>
      <c r="J46" s="161"/>
      <c r="K46" s="161">
        <f>'実質公債費比率（分子）の構造'!N$48</f>
        <v>674</v>
      </c>
      <c r="L46" s="161"/>
      <c r="M46" s="161"/>
      <c r="N46" s="161">
        <f>'実質公債費比率（分子）の構造'!O$48</f>
        <v>635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1493</v>
      </c>
      <c r="C49" s="161"/>
      <c r="D49" s="161"/>
      <c r="E49" s="161">
        <f>'実質公債費比率（分子）の構造'!L$45</f>
        <v>1475</v>
      </c>
      <c r="F49" s="161"/>
      <c r="G49" s="161"/>
      <c r="H49" s="161">
        <f>'実質公債費比率（分子）の構造'!M$45</f>
        <v>1422</v>
      </c>
      <c r="I49" s="161"/>
      <c r="J49" s="161"/>
      <c r="K49" s="161">
        <f>'実質公債費比率（分子）の構造'!N$45</f>
        <v>1441</v>
      </c>
      <c r="L49" s="161"/>
      <c r="M49" s="161"/>
      <c r="N49" s="161">
        <f>'実質公債費比率（分子）の構造'!O$45</f>
        <v>1449</v>
      </c>
      <c r="O49" s="161"/>
      <c r="P49" s="161"/>
    </row>
    <row r="50" spans="1:16" x14ac:dyDescent="0.15">
      <c r="A50" s="161" t="s">
        <v>64</v>
      </c>
      <c r="B50" s="161" t="e">
        <f>NA()</f>
        <v>#N/A</v>
      </c>
      <c r="C50" s="161">
        <f>IF(ISNUMBER('実質公債費比率（分子）の構造'!K$53),'実質公債費比率（分子）の構造'!K$53,NA())</f>
        <v>990</v>
      </c>
      <c r="D50" s="161" t="e">
        <f>NA()</f>
        <v>#N/A</v>
      </c>
      <c r="E50" s="161" t="e">
        <f>NA()</f>
        <v>#N/A</v>
      </c>
      <c r="F50" s="161">
        <f>IF(ISNUMBER('実質公債費比率（分子）の構造'!L$53),'実質公債費比率（分子）の構造'!L$53,NA())</f>
        <v>922</v>
      </c>
      <c r="G50" s="161" t="e">
        <f>NA()</f>
        <v>#N/A</v>
      </c>
      <c r="H50" s="161" t="e">
        <f>NA()</f>
        <v>#N/A</v>
      </c>
      <c r="I50" s="161">
        <f>IF(ISNUMBER('実質公債費比率（分子）の構造'!M$53),'実質公債費比率（分子）の構造'!M$53,NA())</f>
        <v>886</v>
      </c>
      <c r="J50" s="161" t="e">
        <f>NA()</f>
        <v>#N/A</v>
      </c>
      <c r="K50" s="161" t="e">
        <f>NA()</f>
        <v>#N/A</v>
      </c>
      <c r="L50" s="161">
        <f>IF(ISNUMBER('実質公債費比率（分子）の構造'!N$53),'実質公債費比率（分子）の構造'!N$53,NA())</f>
        <v>915</v>
      </c>
      <c r="M50" s="161" t="e">
        <f>NA()</f>
        <v>#N/A</v>
      </c>
      <c r="N50" s="161" t="e">
        <f>NA()</f>
        <v>#N/A</v>
      </c>
      <c r="O50" s="161">
        <f>IF(ISNUMBER('実質公債費比率（分子）の構造'!O$53),'実質公債費比率（分子）の構造'!O$53,NA())</f>
        <v>915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13780</v>
      </c>
      <c r="E56" s="160"/>
      <c r="F56" s="160"/>
      <c r="G56" s="160">
        <f>'将来負担比率（分子）の構造'!J$52</f>
        <v>13070</v>
      </c>
      <c r="H56" s="160"/>
      <c r="I56" s="160"/>
      <c r="J56" s="160">
        <f>'将来負担比率（分子）の構造'!K$52</f>
        <v>13147</v>
      </c>
      <c r="K56" s="160"/>
      <c r="L56" s="160"/>
      <c r="M56" s="160">
        <f>'将来負担比率（分子）の構造'!L$52</f>
        <v>13035</v>
      </c>
      <c r="N56" s="160"/>
      <c r="O56" s="160"/>
      <c r="P56" s="160">
        <f>'将来負担比率（分子）の構造'!M$52</f>
        <v>12793</v>
      </c>
    </row>
    <row r="57" spans="1:16" x14ac:dyDescent="0.15">
      <c r="A57" s="160" t="s">
        <v>36</v>
      </c>
      <c r="B57" s="160"/>
      <c r="C57" s="160"/>
      <c r="D57" s="160">
        <f>'将来負担比率（分子）の構造'!I$51</f>
        <v>716</v>
      </c>
      <c r="E57" s="160"/>
      <c r="F57" s="160"/>
      <c r="G57" s="160">
        <f>'将来負担比率（分子）の構造'!J$51</f>
        <v>610</v>
      </c>
      <c r="H57" s="160"/>
      <c r="I57" s="160"/>
      <c r="J57" s="160">
        <f>'将来負担比率（分子）の構造'!K$51</f>
        <v>688</v>
      </c>
      <c r="K57" s="160"/>
      <c r="L57" s="160"/>
      <c r="M57" s="160">
        <f>'将来負担比率（分子）の構造'!L$51</f>
        <v>560</v>
      </c>
      <c r="N57" s="160"/>
      <c r="O57" s="160"/>
      <c r="P57" s="160">
        <f>'将来負担比率（分子）の構造'!M$51</f>
        <v>459</v>
      </c>
    </row>
    <row r="58" spans="1:16" x14ac:dyDescent="0.15">
      <c r="A58" s="160" t="s">
        <v>35</v>
      </c>
      <c r="B58" s="160"/>
      <c r="C58" s="160"/>
      <c r="D58" s="160">
        <f>'将来負担比率（分子）の構造'!I$50</f>
        <v>4281</v>
      </c>
      <c r="E58" s="160"/>
      <c r="F58" s="160"/>
      <c r="G58" s="160">
        <f>'将来負担比率（分子）の構造'!J$50</f>
        <v>4351</v>
      </c>
      <c r="H58" s="160"/>
      <c r="I58" s="160"/>
      <c r="J58" s="160">
        <f>'将来負担比率（分子）の構造'!K$50</f>
        <v>4191</v>
      </c>
      <c r="K58" s="160"/>
      <c r="L58" s="160"/>
      <c r="M58" s="160">
        <f>'将来負担比率（分子）の構造'!L$50</f>
        <v>4376</v>
      </c>
      <c r="N58" s="160"/>
      <c r="O58" s="160"/>
      <c r="P58" s="160">
        <f>'将来負担比率（分子）の構造'!M$50</f>
        <v>1066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1849</v>
      </c>
      <c r="C61" s="160"/>
      <c r="D61" s="160"/>
      <c r="E61" s="160">
        <f>'将来負担比率（分子）の構造'!J$46</f>
        <v>1826</v>
      </c>
      <c r="F61" s="160"/>
      <c r="G61" s="160"/>
      <c r="H61" s="160">
        <f>'将来負担比率（分子）の構造'!K$46</f>
        <v>1750</v>
      </c>
      <c r="I61" s="160"/>
      <c r="J61" s="160"/>
      <c r="K61" s="160">
        <f>'将来負担比率（分子）の構造'!L$46</f>
        <v>1695</v>
      </c>
      <c r="L61" s="160"/>
      <c r="M61" s="160"/>
      <c r="N61" s="160">
        <f>'将来負担比率（分子）の構造'!M$46</f>
        <v>1666</v>
      </c>
      <c r="O61" s="160"/>
      <c r="P61" s="160"/>
    </row>
    <row r="62" spans="1:16" x14ac:dyDescent="0.15">
      <c r="A62" s="160" t="s">
        <v>29</v>
      </c>
      <c r="B62" s="160">
        <f>'将来負担比率（分子）の構造'!I$45</f>
        <v>1796</v>
      </c>
      <c r="C62" s="160"/>
      <c r="D62" s="160"/>
      <c r="E62" s="160">
        <f>'将来負担比率（分子）の構造'!J$45</f>
        <v>1733</v>
      </c>
      <c r="F62" s="160"/>
      <c r="G62" s="160"/>
      <c r="H62" s="160">
        <f>'将来負担比率（分子）の構造'!K$45</f>
        <v>1709</v>
      </c>
      <c r="I62" s="160"/>
      <c r="J62" s="160"/>
      <c r="K62" s="160">
        <f>'将来負担比率（分子）の構造'!L$45</f>
        <v>1765</v>
      </c>
      <c r="L62" s="160"/>
      <c r="M62" s="160"/>
      <c r="N62" s="160">
        <f>'将来負担比率（分子）の構造'!M$45</f>
        <v>1724</v>
      </c>
      <c r="O62" s="160"/>
      <c r="P62" s="160"/>
    </row>
    <row r="63" spans="1:16" x14ac:dyDescent="0.15">
      <c r="A63" s="160" t="s">
        <v>28</v>
      </c>
      <c r="B63" s="160">
        <f>'将来負担比率（分子）の構造'!I$44</f>
        <v>439</v>
      </c>
      <c r="C63" s="160"/>
      <c r="D63" s="160"/>
      <c r="E63" s="160">
        <f>'将来負担比率（分子）の構造'!J$44</f>
        <v>510</v>
      </c>
      <c r="F63" s="160"/>
      <c r="G63" s="160"/>
      <c r="H63" s="160">
        <f>'将来負担比率（分子）の構造'!K$44</f>
        <v>478</v>
      </c>
      <c r="I63" s="160"/>
      <c r="J63" s="160"/>
      <c r="K63" s="160">
        <f>'将来負担比率（分子）の構造'!L$44</f>
        <v>492</v>
      </c>
      <c r="L63" s="160"/>
      <c r="M63" s="160"/>
      <c r="N63" s="160">
        <f>'将来負担比率（分子）の構造'!M$44</f>
        <v>405</v>
      </c>
      <c r="O63" s="160"/>
      <c r="P63" s="160"/>
    </row>
    <row r="64" spans="1:16" x14ac:dyDescent="0.15">
      <c r="A64" s="160" t="s">
        <v>27</v>
      </c>
      <c r="B64" s="160">
        <f>'将来負担比率（分子）の構造'!I$43</f>
        <v>8205</v>
      </c>
      <c r="C64" s="160"/>
      <c r="D64" s="160"/>
      <c r="E64" s="160">
        <f>'将来負担比率（分子）の構造'!J$43</f>
        <v>8179</v>
      </c>
      <c r="F64" s="160"/>
      <c r="G64" s="160"/>
      <c r="H64" s="160">
        <f>'将来負担比率（分子）の構造'!K$43</f>
        <v>7777</v>
      </c>
      <c r="I64" s="160"/>
      <c r="J64" s="160"/>
      <c r="K64" s="160">
        <f>'将来負担比率（分子）の構造'!L$43</f>
        <v>7462</v>
      </c>
      <c r="L64" s="160"/>
      <c r="M64" s="160"/>
      <c r="N64" s="160">
        <f>'将来負担比率（分子）の構造'!M$43</f>
        <v>7350</v>
      </c>
      <c r="O64" s="160"/>
      <c r="P64" s="160"/>
    </row>
    <row r="65" spans="1:16" x14ac:dyDescent="0.15">
      <c r="A65" s="160" t="s">
        <v>26</v>
      </c>
      <c r="B65" s="160">
        <f>'将来負担比率（分子）の構造'!I$42</f>
        <v>42</v>
      </c>
      <c r="C65" s="160"/>
      <c r="D65" s="160"/>
      <c r="E65" s="160">
        <f>'将来負担比率（分子）の構造'!J$42</f>
        <v>26</v>
      </c>
      <c r="F65" s="160"/>
      <c r="G65" s="160"/>
      <c r="H65" s="160">
        <f>'将来負担比率（分子）の構造'!K$42</f>
        <v>16</v>
      </c>
      <c r="I65" s="160"/>
      <c r="J65" s="160"/>
      <c r="K65" s="160">
        <f>'将来負担比率（分子）の構造'!L$42</f>
        <v>6</v>
      </c>
      <c r="L65" s="160"/>
      <c r="M65" s="160"/>
      <c r="N65" s="160">
        <f>'将来負担比率（分子）の構造'!M$42</f>
        <v>3</v>
      </c>
      <c r="O65" s="160"/>
      <c r="P65" s="160"/>
    </row>
    <row r="66" spans="1:16" x14ac:dyDescent="0.15">
      <c r="A66" s="160" t="s">
        <v>25</v>
      </c>
      <c r="B66" s="160">
        <f>'将来負担比率（分子）の構造'!I$41</f>
        <v>12312</v>
      </c>
      <c r="C66" s="160"/>
      <c r="D66" s="160"/>
      <c r="E66" s="160">
        <f>'将来負担比率（分子）の構造'!J$41</f>
        <v>12886</v>
      </c>
      <c r="F66" s="160"/>
      <c r="G66" s="160"/>
      <c r="H66" s="160">
        <f>'将来負担比率（分子）の構造'!K$41</f>
        <v>12784</v>
      </c>
      <c r="I66" s="160"/>
      <c r="J66" s="160"/>
      <c r="K66" s="160">
        <f>'将来負担比率（分子）の構造'!L$41</f>
        <v>12503</v>
      </c>
      <c r="L66" s="160"/>
      <c r="M66" s="160"/>
      <c r="N66" s="160">
        <f>'将来負担比率（分子）の構造'!M$41</f>
        <v>12402</v>
      </c>
      <c r="O66" s="160"/>
      <c r="P66" s="160"/>
    </row>
    <row r="67" spans="1:16" x14ac:dyDescent="0.15">
      <c r="A67" s="160" t="s">
        <v>68</v>
      </c>
      <c r="B67" s="160" t="e">
        <f>NA()</f>
        <v>#N/A</v>
      </c>
      <c r="C67" s="160">
        <f>IF(ISNUMBER('将来負担比率（分子）の構造'!I$53), IF('将来負担比率（分子）の構造'!I$53 &lt; 0, 0, '将来負担比率（分子）の構造'!I$53), NA())</f>
        <v>5867</v>
      </c>
      <c r="D67" s="160" t="e">
        <f>NA()</f>
        <v>#N/A</v>
      </c>
      <c r="E67" s="160" t="e">
        <f>NA()</f>
        <v>#N/A</v>
      </c>
      <c r="F67" s="160">
        <f>IF(ISNUMBER('将来負担比率（分子）の構造'!J$53), IF('将来負担比率（分子）の構造'!J$53 &lt; 0, 0, '将来負担比率（分子）の構造'!J$53), NA())</f>
        <v>7129</v>
      </c>
      <c r="G67" s="160" t="e">
        <f>NA()</f>
        <v>#N/A</v>
      </c>
      <c r="H67" s="160" t="e">
        <f>NA()</f>
        <v>#N/A</v>
      </c>
      <c r="I67" s="160">
        <f>IF(ISNUMBER('将来負担比率（分子）の構造'!K$53), IF('将来負担比率（分子）の構造'!K$53 &lt; 0, 0, '将来負担比率（分子）の構造'!K$53), NA())</f>
        <v>6487</v>
      </c>
      <c r="J67" s="160" t="e">
        <f>NA()</f>
        <v>#N/A</v>
      </c>
      <c r="K67" s="160" t="e">
        <f>NA()</f>
        <v>#N/A</v>
      </c>
      <c r="L67" s="160">
        <f>IF(ISNUMBER('将来負担比率（分子）の構造'!L$53), IF('将来負担比率（分子）の構造'!L$53 &lt; 0, 0, '将来負担比率（分子）の構造'!L$53), NA())</f>
        <v>5952</v>
      </c>
      <c r="M67" s="160" t="e">
        <f>NA()</f>
        <v>#N/A</v>
      </c>
      <c r="N67" s="160" t="e">
        <f>NA()</f>
        <v>#N/A</v>
      </c>
      <c r="O67" s="160">
        <f>IF(ISNUMBER('将来負担比率（分子）の構造'!M$53), IF('将来負担比率（分子）の構造'!M$53 &lt; 0, 0, '将来負担比率（分子）の構造'!M$53), NA())</f>
        <v>9232</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2582</v>
      </c>
      <c r="C72" s="164">
        <f>基金残高に係る経年分析!G55</f>
        <v>2582</v>
      </c>
      <c r="D72" s="164">
        <f>基金残高に係る経年分析!H55</f>
        <v>2582</v>
      </c>
    </row>
    <row r="73" spans="1:16" x14ac:dyDescent="0.15">
      <c r="A73" s="163" t="s">
        <v>71</v>
      </c>
      <c r="B73" s="164">
        <f>基金残高に係る経年分析!F56</f>
        <v>882</v>
      </c>
      <c r="C73" s="164">
        <f>基金残高に係る経年分析!G56</f>
        <v>802</v>
      </c>
      <c r="D73" s="164">
        <f>基金残高に係る経年分析!H56</f>
        <v>554</v>
      </c>
    </row>
    <row r="74" spans="1:16" x14ac:dyDescent="0.15">
      <c r="A74" s="163" t="s">
        <v>72</v>
      </c>
      <c r="B74" s="164">
        <f>基金残高に係る経年分析!F57</f>
        <v>560</v>
      </c>
      <c r="C74" s="164">
        <f>基金残高に係る経年分析!G57</f>
        <v>695</v>
      </c>
      <c r="D74" s="164">
        <f>基金残高に係る経年分析!H57</f>
        <v>984</v>
      </c>
    </row>
  </sheetData>
  <sheetProtection algorithmName="SHA-512" hashValue="mi9DuxazZGqsE5IttWRApY11DpIAsWXWHjswBDSq0nvdfDGF9ecw8Blgej2ulPaAfLIWW0kQEKc4TF0L5i5NFA==" saltValue="2TTHzmIxLedRuf7sJV5u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214</v>
      </c>
      <c r="DI1" s="598"/>
      <c r="DJ1" s="598"/>
      <c r="DK1" s="598"/>
      <c r="DL1" s="598"/>
      <c r="DM1" s="598"/>
      <c r="DN1" s="599"/>
      <c r="DO1" s="205"/>
      <c r="DP1" s="597" t="s">
        <v>215</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217</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218</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220</v>
      </c>
      <c r="S4" s="601"/>
      <c r="T4" s="601"/>
      <c r="U4" s="601"/>
      <c r="V4" s="601"/>
      <c r="W4" s="601"/>
      <c r="X4" s="601"/>
      <c r="Y4" s="602"/>
      <c r="Z4" s="600" t="s">
        <v>221</v>
      </c>
      <c r="AA4" s="601"/>
      <c r="AB4" s="601"/>
      <c r="AC4" s="602"/>
      <c r="AD4" s="600" t="s">
        <v>222</v>
      </c>
      <c r="AE4" s="601"/>
      <c r="AF4" s="601"/>
      <c r="AG4" s="601"/>
      <c r="AH4" s="601"/>
      <c r="AI4" s="601"/>
      <c r="AJ4" s="601"/>
      <c r="AK4" s="602"/>
      <c r="AL4" s="600" t="s">
        <v>221</v>
      </c>
      <c r="AM4" s="601"/>
      <c r="AN4" s="601"/>
      <c r="AO4" s="602"/>
      <c r="AP4" s="606" t="s">
        <v>223</v>
      </c>
      <c r="AQ4" s="606"/>
      <c r="AR4" s="606"/>
      <c r="AS4" s="606"/>
      <c r="AT4" s="606"/>
      <c r="AU4" s="606"/>
      <c r="AV4" s="606"/>
      <c r="AW4" s="606"/>
      <c r="AX4" s="606"/>
      <c r="AY4" s="606"/>
      <c r="AZ4" s="606"/>
      <c r="BA4" s="606"/>
      <c r="BB4" s="606"/>
      <c r="BC4" s="606"/>
      <c r="BD4" s="606"/>
      <c r="BE4" s="606"/>
      <c r="BF4" s="606"/>
      <c r="BG4" s="606" t="s">
        <v>224</v>
      </c>
      <c r="BH4" s="606"/>
      <c r="BI4" s="606"/>
      <c r="BJ4" s="606"/>
      <c r="BK4" s="606"/>
      <c r="BL4" s="606"/>
      <c r="BM4" s="606"/>
      <c r="BN4" s="606"/>
      <c r="BO4" s="606" t="s">
        <v>221</v>
      </c>
      <c r="BP4" s="606"/>
      <c r="BQ4" s="606"/>
      <c r="BR4" s="606"/>
      <c r="BS4" s="606" t="s">
        <v>225</v>
      </c>
      <c r="BT4" s="606"/>
      <c r="BU4" s="606"/>
      <c r="BV4" s="606"/>
      <c r="BW4" s="606"/>
      <c r="BX4" s="606"/>
      <c r="BY4" s="606"/>
      <c r="BZ4" s="606"/>
      <c r="CA4" s="606"/>
      <c r="CB4" s="606"/>
      <c r="CD4" s="603" t="s">
        <v>226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227</v>
      </c>
      <c r="C5" s="608"/>
      <c r="D5" s="608"/>
      <c r="E5" s="608"/>
      <c r="F5" s="608"/>
      <c r="G5" s="608"/>
      <c r="H5" s="608"/>
      <c r="I5" s="608"/>
      <c r="J5" s="608"/>
      <c r="K5" s="608"/>
      <c r="L5" s="608"/>
      <c r="M5" s="608"/>
      <c r="N5" s="608"/>
      <c r="O5" s="608"/>
      <c r="P5" s="608"/>
      <c r="Q5" s="609"/>
      <c r="R5" s="610">
        <v>4021372</v>
      </c>
      <c r="S5" s="611"/>
      <c r="T5" s="611"/>
      <c r="U5" s="611"/>
      <c r="V5" s="611"/>
      <c r="W5" s="611"/>
      <c r="X5" s="611"/>
      <c r="Y5" s="612"/>
      <c r="Z5" s="613">
        <v>23.5</v>
      </c>
      <c r="AA5" s="613"/>
      <c r="AB5" s="613"/>
      <c r="AC5" s="613"/>
      <c r="AD5" s="614">
        <v>4021329</v>
      </c>
      <c r="AE5" s="614"/>
      <c r="AF5" s="614"/>
      <c r="AG5" s="614"/>
      <c r="AH5" s="614"/>
      <c r="AI5" s="614"/>
      <c r="AJ5" s="614"/>
      <c r="AK5" s="614"/>
      <c r="AL5" s="615">
        <v>51</v>
      </c>
      <c r="AM5" s="616"/>
      <c r="AN5" s="616"/>
      <c r="AO5" s="617"/>
      <c r="AP5" s="607" t="s">
        <v>228</v>
      </c>
      <c r="AQ5" s="608"/>
      <c r="AR5" s="608"/>
      <c r="AS5" s="608"/>
      <c r="AT5" s="608"/>
      <c r="AU5" s="608"/>
      <c r="AV5" s="608"/>
      <c r="AW5" s="608"/>
      <c r="AX5" s="608"/>
      <c r="AY5" s="608"/>
      <c r="AZ5" s="608"/>
      <c r="BA5" s="608"/>
      <c r="BB5" s="608"/>
      <c r="BC5" s="608"/>
      <c r="BD5" s="608"/>
      <c r="BE5" s="608"/>
      <c r="BF5" s="609"/>
      <c r="BG5" s="621">
        <v>4014994</v>
      </c>
      <c r="BH5" s="622"/>
      <c r="BI5" s="622"/>
      <c r="BJ5" s="622"/>
      <c r="BK5" s="622"/>
      <c r="BL5" s="622"/>
      <c r="BM5" s="622"/>
      <c r="BN5" s="623"/>
      <c r="BO5" s="624">
        <v>99.8</v>
      </c>
      <c r="BP5" s="624"/>
      <c r="BQ5" s="624"/>
      <c r="BR5" s="624"/>
      <c r="BS5" s="625">
        <v>199557</v>
      </c>
      <c r="BT5" s="625"/>
      <c r="BU5" s="625"/>
      <c r="BV5" s="625"/>
      <c r="BW5" s="625"/>
      <c r="BX5" s="625"/>
      <c r="BY5" s="625"/>
      <c r="BZ5" s="625"/>
      <c r="CA5" s="625"/>
      <c r="CB5" s="629"/>
      <c r="CD5" s="603" t="s">
        <v>223</v>
      </c>
      <c r="CE5" s="604"/>
      <c r="CF5" s="604"/>
      <c r="CG5" s="604"/>
      <c r="CH5" s="604"/>
      <c r="CI5" s="604"/>
      <c r="CJ5" s="604"/>
      <c r="CK5" s="604"/>
      <c r="CL5" s="604"/>
      <c r="CM5" s="604"/>
      <c r="CN5" s="604"/>
      <c r="CO5" s="604"/>
      <c r="CP5" s="604"/>
      <c r="CQ5" s="605"/>
      <c r="CR5" s="603" t="s">
        <v>229</v>
      </c>
      <c r="CS5" s="604"/>
      <c r="CT5" s="604"/>
      <c r="CU5" s="604"/>
      <c r="CV5" s="604"/>
      <c r="CW5" s="604"/>
      <c r="CX5" s="604"/>
      <c r="CY5" s="605"/>
      <c r="CZ5" s="603" t="s">
        <v>221</v>
      </c>
      <c r="DA5" s="604"/>
      <c r="DB5" s="604"/>
      <c r="DC5" s="605"/>
      <c r="DD5" s="603" t="s">
        <v>230</v>
      </c>
      <c r="DE5" s="604"/>
      <c r="DF5" s="604"/>
      <c r="DG5" s="604"/>
      <c r="DH5" s="604"/>
      <c r="DI5" s="604"/>
      <c r="DJ5" s="604"/>
      <c r="DK5" s="604"/>
      <c r="DL5" s="604"/>
      <c r="DM5" s="604"/>
      <c r="DN5" s="604"/>
      <c r="DO5" s="604"/>
      <c r="DP5" s="605"/>
      <c r="DQ5" s="603" t="s">
        <v>231</v>
      </c>
      <c r="DR5" s="604"/>
      <c r="DS5" s="604"/>
      <c r="DT5" s="604"/>
      <c r="DU5" s="604"/>
      <c r="DV5" s="604"/>
      <c r="DW5" s="604"/>
      <c r="DX5" s="604"/>
      <c r="DY5" s="604"/>
      <c r="DZ5" s="604"/>
      <c r="EA5" s="604"/>
      <c r="EB5" s="604"/>
      <c r="EC5" s="605"/>
    </row>
    <row r="6" spans="2:143" ht="11.25" customHeight="1" x14ac:dyDescent="0.15">
      <c r="B6" s="618" t="s">
        <v>232</v>
      </c>
      <c r="C6" s="619"/>
      <c r="D6" s="619"/>
      <c r="E6" s="619"/>
      <c r="F6" s="619"/>
      <c r="G6" s="619"/>
      <c r="H6" s="619"/>
      <c r="I6" s="619"/>
      <c r="J6" s="619"/>
      <c r="K6" s="619"/>
      <c r="L6" s="619"/>
      <c r="M6" s="619"/>
      <c r="N6" s="619"/>
      <c r="O6" s="619"/>
      <c r="P6" s="619"/>
      <c r="Q6" s="620"/>
      <c r="R6" s="621">
        <v>124119</v>
      </c>
      <c r="S6" s="622"/>
      <c r="T6" s="622"/>
      <c r="U6" s="622"/>
      <c r="V6" s="622"/>
      <c r="W6" s="622"/>
      <c r="X6" s="622"/>
      <c r="Y6" s="623"/>
      <c r="Z6" s="624">
        <v>0.7</v>
      </c>
      <c r="AA6" s="624"/>
      <c r="AB6" s="624"/>
      <c r="AC6" s="624"/>
      <c r="AD6" s="625">
        <v>124119</v>
      </c>
      <c r="AE6" s="625"/>
      <c r="AF6" s="625"/>
      <c r="AG6" s="625"/>
      <c r="AH6" s="625"/>
      <c r="AI6" s="625"/>
      <c r="AJ6" s="625"/>
      <c r="AK6" s="625"/>
      <c r="AL6" s="626">
        <v>1.6</v>
      </c>
      <c r="AM6" s="627"/>
      <c r="AN6" s="627"/>
      <c r="AO6" s="628"/>
      <c r="AP6" s="618" t="s">
        <v>233</v>
      </c>
      <c r="AQ6" s="619"/>
      <c r="AR6" s="619"/>
      <c r="AS6" s="619"/>
      <c r="AT6" s="619"/>
      <c r="AU6" s="619"/>
      <c r="AV6" s="619"/>
      <c r="AW6" s="619"/>
      <c r="AX6" s="619"/>
      <c r="AY6" s="619"/>
      <c r="AZ6" s="619"/>
      <c r="BA6" s="619"/>
      <c r="BB6" s="619"/>
      <c r="BC6" s="619"/>
      <c r="BD6" s="619"/>
      <c r="BE6" s="619"/>
      <c r="BF6" s="620"/>
      <c r="BG6" s="621">
        <v>4014994</v>
      </c>
      <c r="BH6" s="622"/>
      <c r="BI6" s="622"/>
      <c r="BJ6" s="622"/>
      <c r="BK6" s="622"/>
      <c r="BL6" s="622"/>
      <c r="BM6" s="622"/>
      <c r="BN6" s="623"/>
      <c r="BO6" s="624">
        <v>99.8</v>
      </c>
      <c r="BP6" s="624"/>
      <c r="BQ6" s="624"/>
      <c r="BR6" s="624"/>
      <c r="BS6" s="625">
        <v>199557</v>
      </c>
      <c r="BT6" s="625"/>
      <c r="BU6" s="625"/>
      <c r="BV6" s="625"/>
      <c r="BW6" s="625"/>
      <c r="BX6" s="625"/>
      <c r="BY6" s="625"/>
      <c r="BZ6" s="625"/>
      <c r="CA6" s="625"/>
      <c r="CB6" s="629"/>
      <c r="CD6" s="632" t="s">
        <v>234</v>
      </c>
      <c r="CE6" s="633"/>
      <c r="CF6" s="633"/>
      <c r="CG6" s="633"/>
      <c r="CH6" s="633"/>
      <c r="CI6" s="633"/>
      <c r="CJ6" s="633"/>
      <c r="CK6" s="633"/>
      <c r="CL6" s="633"/>
      <c r="CM6" s="633"/>
      <c r="CN6" s="633"/>
      <c r="CO6" s="633"/>
      <c r="CP6" s="633"/>
      <c r="CQ6" s="634"/>
      <c r="CR6" s="621">
        <v>180387</v>
      </c>
      <c r="CS6" s="622"/>
      <c r="CT6" s="622"/>
      <c r="CU6" s="622"/>
      <c r="CV6" s="622"/>
      <c r="CW6" s="622"/>
      <c r="CX6" s="622"/>
      <c r="CY6" s="623"/>
      <c r="CZ6" s="615">
        <v>1.1000000000000001</v>
      </c>
      <c r="DA6" s="616"/>
      <c r="DB6" s="616"/>
      <c r="DC6" s="635"/>
      <c r="DD6" s="630" t="s">
        <v>182</v>
      </c>
      <c r="DE6" s="622"/>
      <c r="DF6" s="622"/>
      <c r="DG6" s="622"/>
      <c r="DH6" s="622"/>
      <c r="DI6" s="622"/>
      <c r="DJ6" s="622"/>
      <c r="DK6" s="622"/>
      <c r="DL6" s="622"/>
      <c r="DM6" s="622"/>
      <c r="DN6" s="622"/>
      <c r="DO6" s="622"/>
      <c r="DP6" s="623"/>
      <c r="DQ6" s="630">
        <v>180325</v>
      </c>
      <c r="DR6" s="622"/>
      <c r="DS6" s="622"/>
      <c r="DT6" s="622"/>
      <c r="DU6" s="622"/>
      <c r="DV6" s="622"/>
      <c r="DW6" s="622"/>
      <c r="DX6" s="622"/>
      <c r="DY6" s="622"/>
      <c r="DZ6" s="622"/>
      <c r="EA6" s="622"/>
      <c r="EB6" s="622"/>
      <c r="EC6" s="631"/>
    </row>
    <row r="7" spans="2:143" ht="11.25" customHeight="1" x14ac:dyDescent="0.15">
      <c r="B7" s="618" t="s">
        <v>235</v>
      </c>
      <c r="C7" s="619"/>
      <c r="D7" s="619"/>
      <c r="E7" s="619"/>
      <c r="F7" s="619"/>
      <c r="G7" s="619"/>
      <c r="H7" s="619"/>
      <c r="I7" s="619"/>
      <c r="J7" s="619"/>
      <c r="K7" s="619"/>
      <c r="L7" s="619"/>
      <c r="M7" s="619"/>
      <c r="N7" s="619"/>
      <c r="O7" s="619"/>
      <c r="P7" s="619"/>
      <c r="Q7" s="620"/>
      <c r="R7" s="621">
        <v>10047</v>
      </c>
      <c r="S7" s="622"/>
      <c r="T7" s="622"/>
      <c r="U7" s="622"/>
      <c r="V7" s="622"/>
      <c r="W7" s="622"/>
      <c r="X7" s="622"/>
      <c r="Y7" s="623"/>
      <c r="Z7" s="624">
        <v>0.1</v>
      </c>
      <c r="AA7" s="624"/>
      <c r="AB7" s="624"/>
      <c r="AC7" s="624"/>
      <c r="AD7" s="625">
        <v>10047</v>
      </c>
      <c r="AE7" s="625"/>
      <c r="AF7" s="625"/>
      <c r="AG7" s="625"/>
      <c r="AH7" s="625"/>
      <c r="AI7" s="625"/>
      <c r="AJ7" s="625"/>
      <c r="AK7" s="625"/>
      <c r="AL7" s="626">
        <v>0.1</v>
      </c>
      <c r="AM7" s="627"/>
      <c r="AN7" s="627"/>
      <c r="AO7" s="628"/>
      <c r="AP7" s="618" t="s">
        <v>236</v>
      </c>
      <c r="AQ7" s="619"/>
      <c r="AR7" s="619"/>
      <c r="AS7" s="619"/>
      <c r="AT7" s="619"/>
      <c r="AU7" s="619"/>
      <c r="AV7" s="619"/>
      <c r="AW7" s="619"/>
      <c r="AX7" s="619"/>
      <c r="AY7" s="619"/>
      <c r="AZ7" s="619"/>
      <c r="BA7" s="619"/>
      <c r="BB7" s="619"/>
      <c r="BC7" s="619"/>
      <c r="BD7" s="619"/>
      <c r="BE7" s="619"/>
      <c r="BF7" s="620"/>
      <c r="BG7" s="621">
        <v>1910870</v>
      </c>
      <c r="BH7" s="622"/>
      <c r="BI7" s="622"/>
      <c r="BJ7" s="622"/>
      <c r="BK7" s="622"/>
      <c r="BL7" s="622"/>
      <c r="BM7" s="622"/>
      <c r="BN7" s="623"/>
      <c r="BO7" s="624">
        <v>47.5</v>
      </c>
      <c r="BP7" s="624"/>
      <c r="BQ7" s="624"/>
      <c r="BR7" s="624"/>
      <c r="BS7" s="625">
        <v>86217</v>
      </c>
      <c r="BT7" s="625"/>
      <c r="BU7" s="625"/>
      <c r="BV7" s="625"/>
      <c r="BW7" s="625"/>
      <c r="BX7" s="625"/>
      <c r="BY7" s="625"/>
      <c r="BZ7" s="625"/>
      <c r="CA7" s="625"/>
      <c r="CB7" s="629"/>
      <c r="CD7" s="636" t="s">
        <v>237</v>
      </c>
      <c r="CE7" s="637"/>
      <c r="CF7" s="637"/>
      <c r="CG7" s="637"/>
      <c r="CH7" s="637"/>
      <c r="CI7" s="637"/>
      <c r="CJ7" s="637"/>
      <c r="CK7" s="637"/>
      <c r="CL7" s="637"/>
      <c r="CM7" s="637"/>
      <c r="CN7" s="637"/>
      <c r="CO7" s="637"/>
      <c r="CP7" s="637"/>
      <c r="CQ7" s="638"/>
      <c r="CR7" s="621">
        <v>2765137</v>
      </c>
      <c r="CS7" s="622"/>
      <c r="CT7" s="622"/>
      <c r="CU7" s="622"/>
      <c r="CV7" s="622"/>
      <c r="CW7" s="622"/>
      <c r="CX7" s="622"/>
      <c r="CY7" s="623"/>
      <c r="CZ7" s="624">
        <v>16.3</v>
      </c>
      <c r="DA7" s="624"/>
      <c r="DB7" s="624"/>
      <c r="DC7" s="624"/>
      <c r="DD7" s="630">
        <v>337877</v>
      </c>
      <c r="DE7" s="622"/>
      <c r="DF7" s="622"/>
      <c r="DG7" s="622"/>
      <c r="DH7" s="622"/>
      <c r="DI7" s="622"/>
      <c r="DJ7" s="622"/>
      <c r="DK7" s="622"/>
      <c r="DL7" s="622"/>
      <c r="DM7" s="622"/>
      <c r="DN7" s="622"/>
      <c r="DO7" s="622"/>
      <c r="DP7" s="623"/>
      <c r="DQ7" s="630">
        <v>2309041</v>
      </c>
      <c r="DR7" s="622"/>
      <c r="DS7" s="622"/>
      <c r="DT7" s="622"/>
      <c r="DU7" s="622"/>
      <c r="DV7" s="622"/>
      <c r="DW7" s="622"/>
      <c r="DX7" s="622"/>
      <c r="DY7" s="622"/>
      <c r="DZ7" s="622"/>
      <c r="EA7" s="622"/>
      <c r="EB7" s="622"/>
      <c r="EC7" s="631"/>
    </row>
    <row r="8" spans="2:143" ht="11.25" customHeight="1" x14ac:dyDescent="0.15">
      <c r="B8" s="618" t="s">
        <v>238</v>
      </c>
      <c r="C8" s="619"/>
      <c r="D8" s="619"/>
      <c r="E8" s="619"/>
      <c r="F8" s="619"/>
      <c r="G8" s="619"/>
      <c r="H8" s="619"/>
      <c r="I8" s="619"/>
      <c r="J8" s="619"/>
      <c r="K8" s="619"/>
      <c r="L8" s="619"/>
      <c r="M8" s="619"/>
      <c r="N8" s="619"/>
      <c r="O8" s="619"/>
      <c r="P8" s="619"/>
      <c r="Q8" s="620"/>
      <c r="R8" s="621">
        <v>18385</v>
      </c>
      <c r="S8" s="622"/>
      <c r="T8" s="622"/>
      <c r="U8" s="622"/>
      <c r="V8" s="622"/>
      <c r="W8" s="622"/>
      <c r="X8" s="622"/>
      <c r="Y8" s="623"/>
      <c r="Z8" s="624">
        <v>0.1</v>
      </c>
      <c r="AA8" s="624"/>
      <c r="AB8" s="624"/>
      <c r="AC8" s="624"/>
      <c r="AD8" s="625">
        <v>18385</v>
      </c>
      <c r="AE8" s="625"/>
      <c r="AF8" s="625"/>
      <c r="AG8" s="625"/>
      <c r="AH8" s="625"/>
      <c r="AI8" s="625"/>
      <c r="AJ8" s="625"/>
      <c r="AK8" s="625"/>
      <c r="AL8" s="626">
        <v>0.2</v>
      </c>
      <c r="AM8" s="627"/>
      <c r="AN8" s="627"/>
      <c r="AO8" s="628"/>
      <c r="AP8" s="618" t="s">
        <v>239</v>
      </c>
      <c r="AQ8" s="619"/>
      <c r="AR8" s="619"/>
      <c r="AS8" s="619"/>
      <c r="AT8" s="619"/>
      <c r="AU8" s="619"/>
      <c r="AV8" s="619"/>
      <c r="AW8" s="619"/>
      <c r="AX8" s="619"/>
      <c r="AY8" s="619"/>
      <c r="AZ8" s="619"/>
      <c r="BA8" s="619"/>
      <c r="BB8" s="619"/>
      <c r="BC8" s="619"/>
      <c r="BD8" s="619"/>
      <c r="BE8" s="619"/>
      <c r="BF8" s="620"/>
      <c r="BG8" s="621">
        <v>61486</v>
      </c>
      <c r="BH8" s="622"/>
      <c r="BI8" s="622"/>
      <c r="BJ8" s="622"/>
      <c r="BK8" s="622"/>
      <c r="BL8" s="622"/>
      <c r="BM8" s="622"/>
      <c r="BN8" s="623"/>
      <c r="BO8" s="624">
        <v>1.5</v>
      </c>
      <c r="BP8" s="624"/>
      <c r="BQ8" s="624"/>
      <c r="BR8" s="624"/>
      <c r="BS8" s="630" t="s">
        <v>182</v>
      </c>
      <c r="BT8" s="622"/>
      <c r="BU8" s="622"/>
      <c r="BV8" s="622"/>
      <c r="BW8" s="622"/>
      <c r="BX8" s="622"/>
      <c r="BY8" s="622"/>
      <c r="BZ8" s="622"/>
      <c r="CA8" s="622"/>
      <c r="CB8" s="631"/>
      <c r="CD8" s="636" t="s">
        <v>240</v>
      </c>
      <c r="CE8" s="637"/>
      <c r="CF8" s="637"/>
      <c r="CG8" s="637"/>
      <c r="CH8" s="637"/>
      <c r="CI8" s="637"/>
      <c r="CJ8" s="637"/>
      <c r="CK8" s="637"/>
      <c r="CL8" s="637"/>
      <c r="CM8" s="637"/>
      <c r="CN8" s="637"/>
      <c r="CO8" s="637"/>
      <c r="CP8" s="637"/>
      <c r="CQ8" s="638"/>
      <c r="CR8" s="621">
        <v>5642339</v>
      </c>
      <c r="CS8" s="622"/>
      <c r="CT8" s="622"/>
      <c r="CU8" s="622"/>
      <c r="CV8" s="622"/>
      <c r="CW8" s="622"/>
      <c r="CX8" s="622"/>
      <c r="CY8" s="623"/>
      <c r="CZ8" s="624">
        <v>33.299999999999997</v>
      </c>
      <c r="DA8" s="624"/>
      <c r="DB8" s="624"/>
      <c r="DC8" s="624"/>
      <c r="DD8" s="630">
        <v>112400</v>
      </c>
      <c r="DE8" s="622"/>
      <c r="DF8" s="622"/>
      <c r="DG8" s="622"/>
      <c r="DH8" s="622"/>
      <c r="DI8" s="622"/>
      <c r="DJ8" s="622"/>
      <c r="DK8" s="622"/>
      <c r="DL8" s="622"/>
      <c r="DM8" s="622"/>
      <c r="DN8" s="622"/>
      <c r="DO8" s="622"/>
      <c r="DP8" s="623"/>
      <c r="DQ8" s="630">
        <v>2656822</v>
      </c>
      <c r="DR8" s="622"/>
      <c r="DS8" s="622"/>
      <c r="DT8" s="622"/>
      <c r="DU8" s="622"/>
      <c r="DV8" s="622"/>
      <c r="DW8" s="622"/>
      <c r="DX8" s="622"/>
      <c r="DY8" s="622"/>
      <c r="DZ8" s="622"/>
      <c r="EA8" s="622"/>
      <c r="EB8" s="622"/>
      <c r="EC8" s="631"/>
    </row>
    <row r="9" spans="2:143" ht="11.25" customHeight="1" x14ac:dyDescent="0.15">
      <c r="B9" s="618" t="s">
        <v>241</v>
      </c>
      <c r="C9" s="619"/>
      <c r="D9" s="619"/>
      <c r="E9" s="619"/>
      <c r="F9" s="619"/>
      <c r="G9" s="619"/>
      <c r="H9" s="619"/>
      <c r="I9" s="619"/>
      <c r="J9" s="619"/>
      <c r="K9" s="619"/>
      <c r="L9" s="619"/>
      <c r="M9" s="619"/>
      <c r="N9" s="619"/>
      <c r="O9" s="619"/>
      <c r="P9" s="619"/>
      <c r="Q9" s="620"/>
      <c r="R9" s="621">
        <v>20026</v>
      </c>
      <c r="S9" s="622"/>
      <c r="T9" s="622"/>
      <c r="U9" s="622"/>
      <c r="V9" s="622"/>
      <c r="W9" s="622"/>
      <c r="X9" s="622"/>
      <c r="Y9" s="623"/>
      <c r="Z9" s="624">
        <v>0.1</v>
      </c>
      <c r="AA9" s="624"/>
      <c r="AB9" s="624"/>
      <c r="AC9" s="624"/>
      <c r="AD9" s="625">
        <v>20026</v>
      </c>
      <c r="AE9" s="625"/>
      <c r="AF9" s="625"/>
      <c r="AG9" s="625"/>
      <c r="AH9" s="625"/>
      <c r="AI9" s="625"/>
      <c r="AJ9" s="625"/>
      <c r="AK9" s="625"/>
      <c r="AL9" s="626">
        <v>0.3</v>
      </c>
      <c r="AM9" s="627"/>
      <c r="AN9" s="627"/>
      <c r="AO9" s="628"/>
      <c r="AP9" s="618" t="s">
        <v>242</v>
      </c>
      <c r="AQ9" s="619"/>
      <c r="AR9" s="619"/>
      <c r="AS9" s="619"/>
      <c r="AT9" s="619"/>
      <c r="AU9" s="619"/>
      <c r="AV9" s="619"/>
      <c r="AW9" s="619"/>
      <c r="AX9" s="619"/>
      <c r="AY9" s="619"/>
      <c r="AZ9" s="619"/>
      <c r="BA9" s="619"/>
      <c r="BB9" s="619"/>
      <c r="BC9" s="619"/>
      <c r="BD9" s="619"/>
      <c r="BE9" s="619"/>
      <c r="BF9" s="620"/>
      <c r="BG9" s="621">
        <v>1394104</v>
      </c>
      <c r="BH9" s="622"/>
      <c r="BI9" s="622"/>
      <c r="BJ9" s="622"/>
      <c r="BK9" s="622"/>
      <c r="BL9" s="622"/>
      <c r="BM9" s="622"/>
      <c r="BN9" s="623"/>
      <c r="BO9" s="624">
        <v>34.700000000000003</v>
      </c>
      <c r="BP9" s="624"/>
      <c r="BQ9" s="624"/>
      <c r="BR9" s="624"/>
      <c r="BS9" s="630" t="s">
        <v>243</v>
      </c>
      <c r="BT9" s="622"/>
      <c r="BU9" s="622"/>
      <c r="BV9" s="622"/>
      <c r="BW9" s="622"/>
      <c r="BX9" s="622"/>
      <c r="BY9" s="622"/>
      <c r="BZ9" s="622"/>
      <c r="CA9" s="622"/>
      <c r="CB9" s="631"/>
      <c r="CD9" s="636" t="s">
        <v>244</v>
      </c>
      <c r="CE9" s="637"/>
      <c r="CF9" s="637"/>
      <c r="CG9" s="637"/>
      <c r="CH9" s="637"/>
      <c r="CI9" s="637"/>
      <c r="CJ9" s="637"/>
      <c r="CK9" s="637"/>
      <c r="CL9" s="637"/>
      <c r="CM9" s="637"/>
      <c r="CN9" s="637"/>
      <c r="CO9" s="637"/>
      <c r="CP9" s="637"/>
      <c r="CQ9" s="638"/>
      <c r="CR9" s="621">
        <v>1081940</v>
      </c>
      <c r="CS9" s="622"/>
      <c r="CT9" s="622"/>
      <c r="CU9" s="622"/>
      <c r="CV9" s="622"/>
      <c r="CW9" s="622"/>
      <c r="CX9" s="622"/>
      <c r="CY9" s="623"/>
      <c r="CZ9" s="624">
        <v>6.4</v>
      </c>
      <c r="DA9" s="624"/>
      <c r="DB9" s="624"/>
      <c r="DC9" s="624"/>
      <c r="DD9" s="630">
        <v>36796</v>
      </c>
      <c r="DE9" s="622"/>
      <c r="DF9" s="622"/>
      <c r="DG9" s="622"/>
      <c r="DH9" s="622"/>
      <c r="DI9" s="622"/>
      <c r="DJ9" s="622"/>
      <c r="DK9" s="622"/>
      <c r="DL9" s="622"/>
      <c r="DM9" s="622"/>
      <c r="DN9" s="622"/>
      <c r="DO9" s="622"/>
      <c r="DP9" s="623"/>
      <c r="DQ9" s="630">
        <v>892793</v>
      </c>
      <c r="DR9" s="622"/>
      <c r="DS9" s="622"/>
      <c r="DT9" s="622"/>
      <c r="DU9" s="622"/>
      <c r="DV9" s="622"/>
      <c r="DW9" s="622"/>
      <c r="DX9" s="622"/>
      <c r="DY9" s="622"/>
      <c r="DZ9" s="622"/>
      <c r="EA9" s="622"/>
      <c r="EB9" s="622"/>
      <c r="EC9" s="631"/>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182</v>
      </c>
      <c r="S10" s="622"/>
      <c r="T10" s="622"/>
      <c r="U10" s="622"/>
      <c r="V10" s="622"/>
      <c r="W10" s="622"/>
      <c r="X10" s="622"/>
      <c r="Y10" s="623"/>
      <c r="Z10" s="624" t="s">
        <v>243</v>
      </c>
      <c r="AA10" s="624"/>
      <c r="AB10" s="624"/>
      <c r="AC10" s="624"/>
      <c r="AD10" s="625" t="s">
        <v>182</v>
      </c>
      <c r="AE10" s="625"/>
      <c r="AF10" s="625"/>
      <c r="AG10" s="625"/>
      <c r="AH10" s="625"/>
      <c r="AI10" s="625"/>
      <c r="AJ10" s="625"/>
      <c r="AK10" s="625"/>
      <c r="AL10" s="626" t="s">
        <v>243</v>
      </c>
      <c r="AM10" s="627"/>
      <c r="AN10" s="627"/>
      <c r="AO10" s="628"/>
      <c r="AP10" s="618" t="s">
        <v>246</v>
      </c>
      <c r="AQ10" s="619"/>
      <c r="AR10" s="619"/>
      <c r="AS10" s="619"/>
      <c r="AT10" s="619"/>
      <c r="AU10" s="619"/>
      <c r="AV10" s="619"/>
      <c r="AW10" s="619"/>
      <c r="AX10" s="619"/>
      <c r="AY10" s="619"/>
      <c r="AZ10" s="619"/>
      <c r="BA10" s="619"/>
      <c r="BB10" s="619"/>
      <c r="BC10" s="619"/>
      <c r="BD10" s="619"/>
      <c r="BE10" s="619"/>
      <c r="BF10" s="620"/>
      <c r="BG10" s="621">
        <v>127108</v>
      </c>
      <c r="BH10" s="622"/>
      <c r="BI10" s="622"/>
      <c r="BJ10" s="622"/>
      <c r="BK10" s="622"/>
      <c r="BL10" s="622"/>
      <c r="BM10" s="622"/>
      <c r="BN10" s="623"/>
      <c r="BO10" s="624">
        <v>3.2</v>
      </c>
      <c r="BP10" s="624"/>
      <c r="BQ10" s="624"/>
      <c r="BR10" s="624"/>
      <c r="BS10" s="630">
        <v>21174</v>
      </c>
      <c r="BT10" s="622"/>
      <c r="BU10" s="622"/>
      <c r="BV10" s="622"/>
      <c r="BW10" s="622"/>
      <c r="BX10" s="622"/>
      <c r="BY10" s="622"/>
      <c r="BZ10" s="622"/>
      <c r="CA10" s="622"/>
      <c r="CB10" s="631"/>
      <c r="CD10" s="636" t="s">
        <v>247</v>
      </c>
      <c r="CE10" s="637"/>
      <c r="CF10" s="637"/>
      <c r="CG10" s="637"/>
      <c r="CH10" s="637"/>
      <c r="CI10" s="637"/>
      <c r="CJ10" s="637"/>
      <c r="CK10" s="637"/>
      <c r="CL10" s="637"/>
      <c r="CM10" s="637"/>
      <c r="CN10" s="637"/>
      <c r="CO10" s="637"/>
      <c r="CP10" s="637"/>
      <c r="CQ10" s="638"/>
      <c r="CR10" s="621">
        <v>3810</v>
      </c>
      <c r="CS10" s="622"/>
      <c r="CT10" s="622"/>
      <c r="CU10" s="622"/>
      <c r="CV10" s="622"/>
      <c r="CW10" s="622"/>
      <c r="CX10" s="622"/>
      <c r="CY10" s="623"/>
      <c r="CZ10" s="624">
        <v>0</v>
      </c>
      <c r="DA10" s="624"/>
      <c r="DB10" s="624"/>
      <c r="DC10" s="624"/>
      <c r="DD10" s="630" t="s">
        <v>182</v>
      </c>
      <c r="DE10" s="622"/>
      <c r="DF10" s="622"/>
      <c r="DG10" s="622"/>
      <c r="DH10" s="622"/>
      <c r="DI10" s="622"/>
      <c r="DJ10" s="622"/>
      <c r="DK10" s="622"/>
      <c r="DL10" s="622"/>
      <c r="DM10" s="622"/>
      <c r="DN10" s="622"/>
      <c r="DO10" s="622"/>
      <c r="DP10" s="623"/>
      <c r="DQ10" s="630">
        <v>1218</v>
      </c>
      <c r="DR10" s="622"/>
      <c r="DS10" s="622"/>
      <c r="DT10" s="622"/>
      <c r="DU10" s="622"/>
      <c r="DV10" s="622"/>
      <c r="DW10" s="622"/>
      <c r="DX10" s="622"/>
      <c r="DY10" s="622"/>
      <c r="DZ10" s="622"/>
      <c r="EA10" s="622"/>
      <c r="EB10" s="622"/>
      <c r="EC10" s="631"/>
    </row>
    <row r="11" spans="2:143" ht="11.25" customHeight="1" x14ac:dyDescent="0.15">
      <c r="B11" s="618" t="s">
        <v>248</v>
      </c>
      <c r="C11" s="619"/>
      <c r="D11" s="619"/>
      <c r="E11" s="619"/>
      <c r="F11" s="619"/>
      <c r="G11" s="619"/>
      <c r="H11" s="619"/>
      <c r="I11" s="619"/>
      <c r="J11" s="619"/>
      <c r="K11" s="619"/>
      <c r="L11" s="619"/>
      <c r="M11" s="619"/>
      <c r="N11" s="619"/>
      <c r="O11" s="619"/>
      <c r="P11" s="619"/>
      <c r="Q11" s="620"/>
      <c r="R11" s="621" t="s">
        <v>182</v>
      </c>
      <c r="S11" s="622"/>
      <c r="T11" s="622"/>
      <c r="U11" s="622"/>
      <c r="V11" s="622"/>
      <c r="W11" s="622"/>
      <c r="X11" s="622"/>
      <c r="Y11" s="623"/>
      <c r="Z11" s="624" t="s">
        <v>243</v>
      </c>
      <c r="AA11" s="624"/>
      <c r="AB11" s="624"/>
      <c r="AC11" s="624"/>
      <c r="AD11" s="625" t="s">
        <v>182</v>
      </c>
      <c r="AE11" s="625"/>
      <c r="AF11" s="625"/>
      <c r="AG11" s="625"/>
      <c r="AH11" s="625"/>
      <c r="AI11" s="625"/>
      <c r="AJ11" s="625"/>
      <c r="AK11" s="625"/>
      <c r="AL11" s="626" t="s">
        <v>243</v>
      </c>
      <c r="AM11" s="627"/>
      <c r="AN11" s="627"/>
      <c r="AO11" s="628"/>
      <c r="AP11" s="618" t="s">
        <v>249</v>
      </c>
      <c r="AQ11" s="619"/>
      <c r="AR11" s="619"/>
      <c r="AS11" s="619"/>
      <c r="AT11" s="619"/>
      <c r="AU11" s="619"/>
      <c r="AV11" s="619"/>
      <c r="AW11" s="619"/>
      <c r="AX11" s="619"/>
      <c r="AY11" s="619"/>
      <c r="AZ11" s="619"/>
      <c r="BA11" s="619"/>
      <c r="BB11" s="619"/>
      <c r="BC11" s="619"/>
      <c r="BD11" s="619"/>
      <c r="BE11" s="619"/>
      <c r="BF11" s="620"/>
      <c r="BG11" s="621">
        <v>328172</v>
      </c>
      <c r="BH11" s="622"/>
      <c r="BI11" s="622"/>
      <c r="BJ11" s="622"/>
      <c r="BK11" s="622"/>
      <c r="BL11" s="622"/>
      <c r="BM11" s="622"/>
      <c r="BN11" s="623"/>
      <c r="BO11" s="624">
        <v>8.1999999999999993</v>
      </c>
      <c r="BP11" s="624"/>
      <c r="BQ11" s="624"/>
      <c r="BR11" s="624"/>
      <c r="BS11" s="630">
        <v>65043</v>
      </c>
      <c r="BT11" s="622"/>
      <c r="BU11" s="622"/>
      <c r="BV11" s="622"/>
      <c r="BW11" s="622"/>
      <c r="BX11" s="622"/>
      <c r="BY11" s="622"/>
      <c r="BZ11" s="622"/>
      <c r="CA11" s="622"/>
      <c r="CB11" s="631"/>
      <c r="CD11" s="636" t="s">
        <v>250</v>
      </c>
      <c r="CE11" s="637"/>
      <c r="CF11" s="637"/>
      <c r="CG11" s="637"/>
      <c r="CH11" s="637"/>
      <c r="CI11" s="637"/>
      <c r="CJ11" s="637"/>
      <c r="CK11" s="637"/>
      <c r="CL11" s="637"/>
      <c r="CM11" s="637"/>
      <c r="CN11" s="637"/>
      <c r="CO11" s="637"/>
      <c r="CP11" s="637"/>
      <c r="CQ11" s="638"/>
      <c r="CR11" s="621">
        <v>239199</v>
      </c>
      <c r="CS11" s="622"/>
      <c r="CT11" s="622"/>
      <c r="CU11" s="622"/>
      <c r="CV11" s="622"/>
      <c r="CW11" s="622"/>
      <c r="CX11" s="622"/>
      <c r="CY11" s="623"/>
      <c r="CZ11" s="624">
        <v>1.4</v>
      </c>
      <c r="DA11" s="624"/>
      <c r="DB11" s="624"/>
      <c r="DC11" s="624"/>
      <c r="DD11" s="630">
        <v>59266</v>
      </c>
      <c r="DE11" s="622"/>
      <c r="DF11" s="622"/>
      <c r="DG11" s="622"/>
      <c r="DH11" s="622"/>
      <c r="DI11" s="622"/>
      <c r="DJ11" s="622"/>
      <c r="DK11" s="622"/>
      <c r="DL11" s="622"/>
      <c r="DM11" s="622"/>
      <c r="DN11" s="622"/>
      <c r="DO11" s="622"/>
      <c r="DP11" s="623"/>
      <c r="DQ11" s="630">
        <v>105307</v>
      </c>
      <c r="DR11" s="622"/>
      <c r="DS11" s="622"/>
      <c r="DT11" s="622"/>
      <c r="DU11" s="622"/>
      <c r="DV11" s="622"/>
      <c r="DW11" s="622"/>
      <c r="DX11" s="622"/>
      <c r="DY11" s="622"/>
      <c r="DZ11" s="622"/>
      <c r="EA11" s="622"/>
      <c r="EB11" s="622"/>
      <c r="EC11" s="631"/>
    </row>
    <row r="12" spans="2:143" ht="11.25" customHeight="1" x14ac:dyDescent="0.15">
      <c r="B12" s="618" t="s">
        <v>251</v>
      </c>
      <c r="C12" s="619"/>
      <c r="D12" s="619"/>
      <c r="E12" s="619"/>
      <c r="F12" s="619"/>
      <c r="G12" s="619"/>
      <c r="H12" s="619"/>
      <c r="I12" s="619"/>
      <c r="J12" s="619"/>
      <c r="K12" s="619"/>
      <c r="L12" s="619"/>
      <c r="M12" s="619"/>
      <c r="N12" s="619"/>
      <c r="O12" s="619"/>
      <c r="P12" s="619"/>
      <c r="Q12" s="620"/>
      <c r="R12" s="621">
        <v>624565</v>
      </c>
      <c r="S12" s="622"/>
      <c r="T12" s="622"/>
      <c r="U12" s="622"/>
      <c r="V12" s="622"/>
      <c r="W12" s="622"/>
      <c r="X12" s="622"/>
      <c r="Y12" s="623"/>
      <c r="Z12" s="624">
        <v>3.7</v>
      </c>
      <c r="AA12" s="624"/>
      <c r="AB12" s="624"/>
      <c r="AC12" s="624"/>
      <c r="AD12" s="625">
        <v>624565</v>
      </c>
      <c r="AE12" s="625"/>
      <c r="AF12" s="625"/>
      <c r="AG12" s="625"/>
      <c r="AH12" s="625"/>
      <c r="AI12" s="625"/>
      <c r="AJ12" s="625"/>
      <c r="AK12" s="625"/>
      <c r="AL12" s="626">
        <v>7.9</v>
      </c>
      <c r="AM12" s="627"/>
      <c r="AN12" s="627"/>
      <c r="AO12" s="628"/>
      <c r="AP12" s="618" t="s">
        <v>252</v>
      </c>
      <c r="AQ12" s="619"/>
      <c r="AR12" s="619"/>
      <c r="AS12" s="619"/>
      <c r="AT12" s="619"/>
      <c r="AU12" s="619"/>
      <c r="AV12" s="619"/>
      <c r="AW12" s="619"/>
      <c r="AX12" s="619"/>
      <c r="AY12" s="619"/>
      <c r="AZ12" s="619"/>
      <c r="BA12" s="619"/>
      <c r="BB12" s="619"/>
      <c r="BC12" s="619"/>
      <c r="BD12" s="619"/>
      <c r="BE12" s="619"/>
      <c r="BF12" s="620"/>
      <c r="BG12" s="621">
        <v>1764349</v>
      </c>
      <c r="BH12" s="622"/>
      <c r="BI12" s="622"/>
      <c r="BJ12" s="622"/>
      <c r="BK12" s="622"/>
      <c r="BL12" s="622"/>
      <c r="BM12" s="622"/>
      <c r="BN12" s="623"/>
      <c r="BO12" s="624">
        <v>43.9</v>
      </c>
      <c r="BP12" s="624"/>
      <c r="BQ12" s="624"/>
      <c r="BR12" s="624"/>
      <c r="BS12" s="630">
        <v>113340</v>
      </c>
      <c r="BT12" s="622"/>
      <c r="BU12" s="622"/>
      <c r="BV12" s="622"/>
      <c r="BW12" s="622"/>
      <c r="BX12" s="622"/>
      <c r="BY12" s="622"/>
      <c r="BZ12" s="622"/>
      <c r="CA12" s="622"/>
      <c r="CB12" s="631"/>
      <c r="CD12" s="636" t="s">
        <v>253</v>
      </c>
      <c r="CE12" s="637"/>
      <c r="CF12" s="637"/>
      <c r="CG12" s="637"/>
      <c r="CH12" s="637"/>
      <c r="CI12" s="637"/>
      <c r="CJ12" s="637"/>
      <c r="CK12" s="637"/>
      <c r="CL12" s="637"/>
      <c r="CM12" s="637"/>
      <c r="CN12" s="637"/>
      <c r="CO12" s="637"/>
      <c r="CP12" s="637"/>
      <c r="CQ12" s="638"/>
      <c r="CR12" s="621">
        <v>1475189</v>
      </c>
      <c r="CS12" s="622"/>
      <c r="CT12" s="622"/>
      <c r="CU12" s="622"/>
      <c r="CV12" s="622"/>
      <c r="CW12" s="622"/>
      <c r="CX12" s="622"/>
      <c r="CY12" s="623"/>
      <c r="CZ12" s="624">
        <v>8.6999999999999993</v>
      </c>
      <c r="DA12" s="624"/>
      <c r="DB12" s="624"/>
      <c r="DC12" s="624"/>
      <c r="DD12" s="630">
        <v>3898</v>
      </c>
      <c r="DE12" s="622"/>
      <c r="DF12" s="622"/>
      <c r="DG12" s="622"/>
      <c r="DH12" s="622"/>
      <c r="DI12" s="622"/>
      <c r="DJ12" s="622"/>
      <c r="DK12" s="622"/>
      <c r="DL12" s="622"/>
      <c r="DM12" s="622"/>
      <c r="DN12" s="622"/>
      <c r="DO12" s="622"/>
      <c r="DP12" s="623"/>
      <c r="DQ12" s="630">
        <v>128499</v>
      </c>
      <c r="DR12" s="622"/>
      <c r="DS12" s="622"/>
      <c r="DT12" s="622"/>
      <c r="DU12" s="622"/>
      <c r="DV12" s="622"/>
      <c r="DW12" s="622"/>
      <c r="DX12" s="622"/>
      <c r="DY12" s="622"/>
      <c r="DZ12" s="622"/>
      <c r="EA12" s="622"/>
      <c r="EB12" s="622"/>
      <c r="EC12" s="631"/>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182</v>
      </c>
      <c r="S13" s="622"/>
      <c r="T13" s="622"/>
      <c r="U13" s="622"/>
      <c r="V13" s="622"/>
      <c r="W13" s="622"/>
      <c r="X13" s="622"/>
      <c r="Y13" s="623"/>
      <c r="Z13" s="624" t="s">
        <v>243</v>
      </c>
      <c r="AA13" s="624"/>
      <c r="AB13" s="624"/>
      <c r="AC13" s="624"/>
      <c r="AD13" s="625" t="s">
        <v>182</v>
      </c>
      <c r="AE13" s="625"/>
      <c r="AF13" s="625"/>
      <c r="AG13" s="625"/>
      <c r="AH13" s="625"/>
      <c r="AI13" s="625"/>
      <c r="AJ13" s="625"/>
      <c r="AK13" s="625"/>
      <c r="AL13" s="626" t="s">
        <v>182</v>
      </c>
      <c r="AM13" s="627"/>
      <c r="AN13" s="627"/>
      <c r="AO13" s="628"/>
      <c r="AP13" s="618" t="s">
        <v>255</v>
      </c>
      <c r="AQ13" s="619"/>
      <c r="AR13" s="619"/>
      <c r="AS13" s="619"/>
      <c r="AT13" s="619"/>
      <c r="AU13" s="619"/>
      <c r="AV13" s="619"/>
      <c r="AW13" s="619"/>
      <c r="AX13" s="619"/>
      <c r="AY13" s="619"/>
      <c r="AZ13" s="619"/>
      <c r="BA13" s="619"/>
      <c r="BB13" s="619"/>
      <c r="BC13" s="619"/>
      <c r="BD13" s="619"/>
      <c r="BE13" s="619"/>
      <c r="BF13" s="620"/>
      <c r="BG13" s="621">
        <v>1712573</v>
      </c>
      <c r="BH13" s="622"/>
      <c r="BI13" s="622"/>
      <c r="BJ13" s="622"/>
      <c r="BK13" s="622"/>
      <c r="BL13" s="622"/>
      <c r="BM13" s="622"/>
      <c r="BN13" s="623"/>
      <c r="BO13" s="624">
        <v>42.6</v>
      </c>
      <c r="BP13" s="624"/>
      <c r="BQ13" s="624"/>
      <c r="BR13" s="624"/>
      <c r="BS13" s="630">
        <v>113340</v>
      </c>
      <c r="BT13" s="622"/>
      <c r="BU13" s="622"/>
      <c r="BV13" s="622"/>
      <c r="BW13" s="622"/>
      <c r="BX13" s="622"/>
      <c r="BY13" s="622"/>
      <c r="BZ13" s="622"/>
      <c r="CA13" s="622"/>
      <c r="CB13" s="631"/>
      <c r="CD13" s="636" t="s">
        <v>256</v>
      </c>
      <c r="CE13" s="637"/>
      <c r="CF13" s="637"/>
      <c r="CG13" s="637"/>
      <c r="CH13" s="637"/>
      <c r="CI13" s="637"/>
      <c r="CJ13" s="637"/>
      <c r="CK13" s="637"/>
      <c r="CL13" s="637"/>
      <c r="CM13" s="637"/>
      <c r="CN13" s="637"/>
      <c r="CO13" s="637"/>
      <c r="CP13" s="637"/>
      <c r="CQ13" s="638"/>
      <c r="CR13" s="621">
        <v>2180435</v>
      </c>
      <c r="CS13" s="622"/>
      <c r="CT13" s="622"/>
      <c r="CU13" s="622"/>
      <c r="CV13" s="622"/>
      <c r="CW13" s="622"/>
      <c r="CX13" s="622"/>
      <c r="CY13" s="623"/>
      <c r="CZ13" s="624">
        <v>12.9</v>
      </c>
      <c r="DA13" s="624"/>
      <c r="DB13" s="624"/>
      <c r="DC13" s="624"/>
      <c r="DD13" s="630">
        <v>1066527</v>
      </c>
      <c r="DE13" s="622"/>
      <c r="DF13" s="622"/>
      <c r="DG13" s="622"/>
      <c r="DH13" s="622"/>
      <c r="DI13" s="622"/>
      <c r="DJ13" s="622"/>
      <c r="DK13" s="622"/>
      <c r="DL13" s="622"/>
      <c r="DM13" s="622"/>
      <c r="DN13" s="622"/>
      <c r="DO13" s="622"/>
      <c r="DP13" s="623"/>
      <c r="DQ13" s="630">
        <v>1178173</v>
      </c>
      <c r="DR13" s="622"/>
      <c r="DS13" s="622"/>
      <c r="DT13" s="622"/>
      <c r="DU13" s="622"/>
      <c r="DV13" s="622"/>
      <c r="DW13" s="622"/>
      <c r="DX13" s="622"/>
      <c r="DY13" s="622"/>
      <c r="DZ13" s="622"/>
      <c r="EA13" s="622"/>
      <c r="EB13" s="622"/>
      <c r="EC13" s="631"/>
    </row>
    <row r="14" spans="2:143" ht="11.25" customHeight="1" x14ac:dyDescent="0.15">
      <c r="B14" s="618" t="s">
        <v>257</v>
      </c>
      <c r="C14" s="619"/>
      <c r="D14" s="619"/>
      <c r="E14" s="619"/>
      <c r="F14" s="619"/>
      <c r="G14" s="619"/>
      <c r="H14" s="619"/>
      <c r="I14" s="619"/>
      <c r="J14" s="619"/>
      <c r="K14" s="619"/>
      <c r="L14" s="619"/>
      <c r="M14" s="619"/>
      <c r="N14" s="619"/>
      <c r="O14" s="619"/>
      <c r="P14" s="619"/>
      <c r="Q14" s="620"/>
      <c r="R14" s="621" t="s">
        <v>243</v>
      </c>
      <c r="S14" s="622"/>
      <c r="T14" s="622"/>
      <c r="U14" s="622"/>
      <c r="V14" s="622"/>
      <c r="W14" s="622"/>
      <c r="X14" s="622"/>
      <c r="Y14" s="623"/>
      <c r="Z14" s="624" t="s">
        <v>182</v>
      </c>
      <c r="AA14" s="624"/>
      <c r="AB14" s="624"/>
      <c r="AC14" s="624"/>
      <c r="AD14" s="625" t="s">
        <v>243</v>
      </c>
      <c r="AE14" s="625"/>
      <c r="AF14" s="625"/>
      <c r="AG14" s="625"/>
      <c r="AH14" s="625"/>
      <c r="AI14" s="625"/>
      <c r="AJ14" s="625"/>
      <c r="AK14" s="625"/>
      <c r="AL14" s="626" t="s">
        <v>243</v>
      </c>
      <c r="AM14" s="627"/>
      <c r="AN14" s="627"/>
      <c r="AO14" s="628"/>
      <c r="AP14" s="618" t="s">
        <v>258</v>
      </c>
      <c r="AQ14" s="619"/>
      <c r="AR14" s="619"/>
      <c r="AS14" s="619"/>
      <c r="AT14" s="619"/>
      <c r="AU14" s="619"/>
      <c r="AV14" s="619"/>
      <c r="AW14" s="619"/>
      <c r="AX14" s="619"/>
      <c r="AY14" s="619"/>
      <c r="AZ14" s="619"/>
      <c r="BA14" s="619"/>
      <c r="BB14" s="619"/>
      <c r="BC14" s="619"/>
      <c r="BD14" s="619"/>
      <c r="BE14" s="619"/>
      <c r="BF14" s="620"/>
      <c r="BG14" s="621">
        <v>100625</v>
      </c>
      <c r="BH14" s="622"/>
      <c r="BI14" s="622"/>
      <c r="BJ14" s="622"/>
      <c r="BK14" s="622"/>
      <c r="BL14" s="622"/>
      <c r="BM14" s="622"/>
      <c r="BN14" s="623"/>
      <c r="BO14" s="624">
        <v>2.5</v>
      </c>
      <c r="BP14" s="624"/>
      <c r="BQ14" s="624"/>
      <c r="BR14" s="624"/>
      <c r="BS14" s="630" t="s">
        <v>182</v>
      </c>
      <c r="BT14" s="622"/>
      <c r="BU14" s="622"/>
      <c r="BV14" s="622"/>
      <c r="BW14" s="622"/>
      <c r="BX14" s="622"/>
      <c r="BY14" s="622"/>
      <c r="BZ14" s="622"/>
      <c r="CA14" s="622"/>
      <c r="CB14" s="631"/>
      <c r="CD14" s="636" t="s">
        <v>259</v>
      </c>
      <c r="CE14" s="637"/>
      <c r="CF14" s="637"/>
      <c r="CG14" s="637"/>
      <c r="CH14" s="637"/>
      <c r="CI14" s="637"/>
      <c r="CJ14" s="637"/>
      <c r="CK14" s="637"/>
      <c r="CL14" s="637"/>
      <c r="CM14" s="637"/>
      <c r="CN14" s="637"/>
      <c r="CO14" s="637"/>
      <c r="CP14" s="637"/>
      <c r="CQ14" s="638"/>
      <c r="CR14" s="621">
        <v>524648</v>
      </c>
      <c r="CS14" s="622"/>
      <c r="CT14" s="622"/>
      <c r="CU14" s="622"/>
      <c r="CV14" s="622"/>
      <c r="CW14" s="622"/>
      <c r="CX14" s="622"/>
      <c r="CY14" s="623"/>
      <c r="CZ14" s="624">
        <v>3.1</v>
      </c>
      <c r="DA14" s="624"/>
      <c r="DB14" s="624"/>
      <c r="DC14" s="624"/>
      <c r="DD14" s="630">
        <v>6499</v>
      </c>
      <c r="DE14" s="622"/>
      <c r="DF14" s="622"/>
      <c r="DG14" s="622"/>
      <c r="DH14" s="622"/>
      <c r="DI14" s="622"/>
      <c r="DJ14" s="622"/>
      <c r="DK14" s="622"/>
      <c r="DL14" s="622"/>
      <c r="DM14" s="622"/>
      <c r="DN14" s="622"/>
      <c r="DO14" s="622"/>
      <c r="DP14" s="623"/>
      <c r="DQ14" s="630">
        <v>513091</v>
      </c>
      <c r="DR14" s="622"/>
      <c r="DS14" s="622"/>
      <c r="DT14" s="622"/>
      <c r="DU14" s="622"/>
      <c r="DV14" s="622"/>
      <c r="DW14" s="622"/>
      <c r="DX14" s="622"/>
      <c r="DY14" s="622"/>
      <c r="DZ14" s="622"/>
      <c r="EA14" s="622"/>
      <c r="EB14" s="622"/>
      <c r="EC14" s="631"/>
    </row>
    <row r="15" spans="2:143" ht="11.25" customHeight="1" x14ac:dyDescent="0.15">
      <c r="B15" s="618" t="s">
        <v>260</v>
      </c>
      <c r="C15" s="619"/>
      <c r="D15" s="619"/>
      <c r="E15" s="619"/>
      <c r="F15" s="619"/>
      <c r="G15" s="619"/>
      <c r="H15" s="619"/>
      <c r="I15" s="619"/>
      <c r="J15" s="619"/>
      <c r="K15" s="619"/>
      <c r="L15" s="619"/>
      <c r="M15" s="619"/>
      <c r="N15" s="619"/>
      <c r="O15" s="619"/>
      <c r="P15" s="619"/>
      <c r="Q15" s="620"/>
      <c r="R15" s="621">
        <v>28357</v>
      </c>
      <c r="S15" s="622"/>
      <c r="T15" s="622"/>
      <c r="U15" s="622"/>
      <c r="V15" s="622"/>
      <c r="W15" s="622"/>
      <c r="X15" s="622"/>
      <c r="Y15" s="623"/>
      <c r="Z15" s="624">
        <v>0.2</v>
      </c>
      <c r="AA15" s="624"/>
      <c r="AB15" s="624"/>
      <c r="AC15" s="624"/>
      <c r="AD15" s="625">
        <v>28357</v>
      </c>
      <c r="AE15" s="625"/>
      <c r="AF15" s="625"/>
      <c r="AG15" s="625"/>
      <c r="AH15" s="625"/>
      <c r="AI15" s="625"/>
      <c r="AJ15" s="625"/>
      <c r="AK15" s="625"/>
      <c r="AL15" s="626">
        <v>0.4</v>
      </c>
      <c r="AM15" s="627"/>
      <c r="AN15" s="627"/>
      <c r="AO15" s="628"/>
      <c r="AP15" s="618" t="s">
        <v>261</v>
      </c>
      <c r="AQ15" s="619"/>
      <c r="AR15" s="619"/>
      <c r="AS15" s="619"/>
      <c r="AT15" s="619"/>
      <c r="AU15" s="619"/>
      <c r="AV15" s="619"/>
      <c r="AW15" s="619"/>
      <c r="AX15" s="619"/>
      <c r="AY15" s="619"/>
      <c r="AZ15" s="619"/>
      <c r="BA15" s="619"/>
      <c r="BB15" s="619"/>
      <c r="BC15" s="619"/>
      <c r="BD15" s="619"/>
      <c r="BE15" s="619"/>
      <c r="BF15" s="620"/>
      <c r="BG15" s="621">
        <v>239150</v>
      </c>
      <c r="BH15" s="622"/>
      <c r="BI15" s="622"/>
      <c r="BJ15" s="622"/>
      <c r="BK15" s="622"/>
      <c r="BL15" s="622"/>
      <c r="BM15" s="622"/>
      <c r="BN15" s="623"/>
      <c r="BO15" s="624">
        <v>5.9</v>
      </c>
      <c r="BP15" s="624"/>
      <c r="BQ15" s="624"/>
      <c r="BR15" s="624"/>
      <c r="BS15" s="630" t="s">
        <v>243</v>
      </c>
      <c r="BT15" s="622"/>
      <c r="BU15" s="622"/>
      <c r="BV15" s="622"/>
      <c r="BW15" s="622"/>
      <c r="BX15" s="622"/>
      <c r="BY15" s="622"/>
      <c r="BZ15" s="622"/>
      <c r="CA15" s="622"/>
      <c r="CB15" s="631"/>
      <c r="CD15" s="636" t="s">
        <v>262</v>
      </c>
      <c r="CE15" s="637"/>
      <c r="CF15" s="637"/>
      <c r="CG15" s="637"/>
      <c r="CH15" s="637"/>
      <c r="CI15" s="637"/>
      <c r="CJ15" s="637"/>
      <c r="CK15" s="637"/>
      <c r="CL15" s="637"/>
      <c r="CM15" s="637"/>
      <c r="CN15" s="637"/>
      <c r="CO15" s="637"/>
      <c r="CP15" s="637"/>
      <c r="CQ15" s="638"/>
      <c r="CR15" s="621">
        <v>1376485</v>
      </c>
      <c r="CS15" s="622"/>
      <c r="CT15" s="622"/>
      <c r="CU15" s="622"/>
      <c r="CV15" s="622"/>
      <c r="CW15" s="622"/>
      <c r="CX15" s="622"/>
      <c r="CY15" s="623"/>
      <c r="CZ15" s="624">
        <v>8.1</v>
      </c>
      <c r="DA15" s="624"/>
      <c r="DB15" s="624"/>
      <c r="DC15" s="624"/>
      <c r="DD15" s="630">
        <v>356068</v>
      </c>
      <c r="DE15" s="622"/>
      <c r="DF15" s="622"/>
      <c r="DG15" s="622"/>
      <c r="DH15" s="622"/>
      <c r="DI15" s="622"/>
      <c r="DJ15" s="622"/>
      <c r="DK15" s="622"/>
      <c r="DL15" s="622"/>
      <c r="DM15" s="622"/>
      <c r="DN15" s="622"/>
      <c r="DO15" s="622"/>
      <c r="DP15" s="623"/>
      <c r="DQ15" s="630">
        <v>810752</v>
      </c>
      <c r="DR15" s="622"/>
      <c r="DS15" s="622"/>
      <c r="DT15" s="622"/>
      <c r="DU15" s="622"/>
      <c r="DV15" s="622"/>
      <c r="DW15" s="622"/>
      <c r="DX15" s="622"/>
      <c r="DY15" s="622"/>
      <c r="DZ15" s="622"/>
      <c r="EA15" s="622"/>
      <c r="EB15" s="622"/>
      <c r="EC15" s="631"/>
    </row>
    <row r="16" spans="2:143" ht="11.25" customHeight="1" x14ac:dyDescent="0.15">
      <c r="B16" s="618" t="s">
        <v>263</v>
      </c>
      <c r="C16" s="619"/>
      <c r="D16" s="619"/>
      <c r="E16" s="619"/>
      <c r="F16" s="619"/>
      <c r="G16" s="619"/>
      <c r="H16" s="619"/>
      <c r="I16" s="619"/>
      <c r="J16" s="619"/>
      <c r="K16" s="619"/>
      <c r="L16" s="619"/>
      <c r="M16" s="619"/>
      <c r="N16" s="619"/>
      <c r="O16" s="619"/>
      <c r="P16" s="619"/>
      <c r="Q16" s="620"/>
      <c r="R16" s="621" t="s">
        <v>182</v>
      </c>
      <c r="S16" s="622"/>
      <c r="T16" s="622"/>
      <c r="U16" s="622"/>
      <c r="V16" s="622"/>
      <c r="W16" s="622"/>
      <c r="X16" s="622"/>
      <c r="Y16" s="623"/>
      <c r="Z16" s="624" t="s">
        <v>243</v>
      </c>
      <c r="AA16" s="624"/>
      <c r="AB16" s="624"/>
      <c r="AC16" s="624"/>
      <c r="AD16" s="625" t="s">
        <v>182</v>
      </c>
      <c r="AE16" s="625"/>
      <c r="AF16" s="625"/>
      <c r="AG16" s="625"/>
      <c r="AH16" s="625"/>
      <c r="AI16" s="625"/>
      <c r="AJ16" s="625"/>
      <c r="AK16" s="625"/>
      <c r="AL16" s="626" t="s">
        <v>182</v>
      </c>
      <c r="AM16" s="627"/>
      <c r="AN16" s="627"/>
      <c r="AO16" s="628"/>
      <c r="AP16" s="618" t="s">
        <v>264</v>
      </c>
      <c r="AQ16" s="619"/>
      <c r="AR16" s="619"/>
      <c r="AS16" s="619"/>
      <c r="AT16" s="619"/>
      <c r="AU16" s="619"/>
      <c r="AV16" s="619"/>
      <c r="AW16" s="619"/>
      <c r="AX16" s="619"/>
      <c r="AY16" s="619"/>
      <c r="AZ16" s="619"/>
      <c r="BA16" s="619"/>
      <c r="BB16" s="619"/>
      <c r="BC16" s="619"/>
      <c r="BD16" s="619"/>
      <c r="BE16" s="619"/>
      <c r="BF16" s="620"/>
      <c r="BG16" s="621" t="s">
        <v>243</v>
      </c>
      <c r="BH16" s="622"/>
      <c r="BI16" s="622"/>
      <c r="BJ16" s="622"/>
      <c r="BK16" s="622"/>
      <c r="BL16" s="622"/>
      <c r="BM16" s="622"/>
      <c r="BN16" s="623"/>
      <c r="BO16" s="624" t="s">
        <v>182</v>
      </c>
      <c r="BP16" s="624"/>
      <c r="BQ16" s="624"/>
      <c r="BR16" s="624"/>
      <c r="BS16" s="630" t="s">
        <v>182</v>
      </c>
      <c r="BT16" s="622"/>
      <c r="BU16" s="622"/>
      <c r="BV16" s="622"/>
      <c r="BW16" s="622"/>
      <c r="BX16" s="622"/>
      <c r="BY16" s="622"/>
      <c r="BZ16" s="622"/>
      <c r="CA16" s="622"/>
      <c r="CB16" s="631"/>
      <c r="CD16" s="636" t="s">
        <v>265</v>
      </c>
      <c r="CE16" s="637"/>
      <c r="CF16" s="637"/>
      <c r="CG16" s="637"/>
      <c r="CH16" s="637"/>
      <c r="CI16" s="637"/>
      <c r="CJ16" s="637"/>
      <c r="CK16" s="637"/>
      <c r="CL16" s="637"/>
      <c r="CM16" s="637"/>
      <c r="CN16" s="637"/>
      <c r="CO16" s="637"/>
      <c r="CP16" s="637"/>
      <c r="CQ16" s="638"/>
      <c r="CR16" s="621" t="s">
        <v>243</v>
      </c>
      <c r="CS16" s="622"/>
      <c r="CT16" s="622"/>
      <c r="CU16" s="622"/>
      <c r="CV16" s="622"/>
      <c r="CW16" s="622"/>
      <c r="CX16" s="622"/>
      <c r="CY16" s="623"/>
      <c r="CZ16" s="624" t="s">
        <v>182</v>
      </c>
      <c r="DA16" s="624"/>
      <c r="DB16" s="624"/>
      <c r="DC16" s="624"/>
      <c r="DD16" s="630" t="s">
        <v>182</v>
      </c>
      <c r="DE16" s="622"/>
      <c r="DF16" s="622"/>
      <c r="DG16" s="622"/>
      <c r="DH16" s="622"/>
      <c r="DI16" s="622"/>
      <c r="DJ16" s="622"/>
      <c r="DK16" s="622"/>
      <c r="DL16" s="622"/>
      <c r="DM16" s="622"/>
      <c r="DN16" s="622"/>
      <c r="DO16" s="622"/>
      <c r="DP16" s="623"/>
      <c r="DQ16" s="630" t="s">
        <v>182</v>
      </c>
      <c r="DR16" s="622"/>
      <c r="DS16" s="622"/>
      <c r="DT16" s="622"/>
      <c r="DU16" s="622"/>
      <c r="DV16" s="622"/>
      <c r="DW16" s="622"/>
      <c r="DX16" s="622"/>
      <c r="DY16" s="622"/>
      <c r="DZ16" s="622"/>
      <c r="EA16" s="622"/>
      <c r="EB16" s="622"/>
      <c r="EC16" s="631"/>
    </row>
    <row r="17" spans="2:133" ht="11.25" customHeight="1" x14ac:dyDescent="0.15">
      <c r="B17" s="618" t="s">
        <v>266</v>
      </c>
      <c r="C17" s="619"/>
      <c r="D17" s="619"/>
      <c r="E17" s="619"/>
      <c r="F17" s="619"/>
      <c r="G17" s="619"/>
      <c r="H17" s="619"/>
      <c r="I17" s="619"/>
      <c r="J17" s="619"/>
      <c r="K17" s="619"/>
      <c r="L17" s="619"/>
      <c r="M17" s="619"/>
      <c r="N17" s="619"/>
      <c r="O17" s="619"/>
      <c r="P17" s="619"/>
      <c r="Q17" s="620"/>
      <c r="R17" s="621">
        <v>15995</v>
      </c>
      <c r="S17" s="622"/>
      <c r="T17" s="622"/>
      <c r="U17" s="622"/>
      <c r="V17" s="622"/>
      <c r="W17" s="622"/>
      <c r="X17" s="622"/>
      <c r="Y17" s="623"/>
      <c r="Z17" s="624">
        <v>0.1</v>
      </c>
      <c r="AA17" s="624"/>
      <c r="AB17" s="624"/>
      <c r="AC17" s="624"/>
      <c r="AD17" s="625">
        <v>15995</v>
      </c>
      <c r="AE17" s="625"/>
      <c r="AF17" s="625"/>
      <c r="AG17" s="625"/>
      <c r="AH17" s="625"/>
      <c r="AI17" s="625"/>
      <c r="AJ17" s="625"/>
      <c r="AK17" s="625"/>
      <c r="AL17" s="626">
        <v>0.2</v>
      </c>
      <c r="AM17" s="627"/>
      <c r="AN17" s="627"/>
      <c r="AO17" s="628"/>
      <c r="AP17" s="618" t="s">
        <v>267</v>
      </c>
      <c r="AQ17" s="619"/>
      <c r="AR17" s="619"/>
      <c r="AS17" s="619"/>
      <c r="AT17" s="619"/>
      <c r="AU17" s="619"/>
      <c r="AV17" s="619"/>
      <c r="AW17" s="619"/>
      <c r="AX17" s="619"/>
      <c r="AY17" s="619"/>
      <c r="AZ17" s="619"/>
      <c r="BA17" s="619"/>
      <c r="BB17" s="619"/>
      <c r="BC17" s="619"/>
      <c r="BD17" s="619"/>
      <c r="BE17" s="619"/>
      <c r="BF17" s="620"/>
      <c r="BG17" s="621" t="s">
        <v>243</v>
      </c>
      <c r="BH17" s="622"/>
      <c r="BI17" s="622"/>
      <c r="BJ17" s="622"/>
      <c r="BK17" s="622"/>
      <c r="BL17" s="622"/>
      <c r="BM17" s="622"/>
      <c r="BN17" s="623"/>
      <c r="BO17" s="624" t="s">
        <v>243</v>
      </c>
      <c r="BP17" s="624"/>
      <c r="BQ17" s="624"/>
      <c r="BR17" s="624"/>
      <c r="BS17" s="630" t="s">
        <v>182</v>
      </c>
      <c r="BT17" s="622"/>
      <c r="BU17" s="622"/>
      <c r="BV17" s="622"/>
      <c r="BW17" s="622"/>
      <c r="BX17" s="622"/>
      <c r="BY17" s="622"/>
      <c r="BZ17" s="622"/>
      <c r="CA17" s="622"/>
      <c r="CB17" s="631"/>
      <c r="CD17" s="636" t="s">
        <v>268</v>
      </c>
      <c r="CE17" s="637"/>
      <c r="CF17" s="637"/>
      <c r="CG17" s="637"/>
      <c r="CH17" s="637"/>
      <c r="CI17" s="637"/>
      <c r="CJ17" s="637"/>
      <c r="CK17" s="637"/>
      <c r="CL17" s="637"/>
      <c r="CM17" s="637"/>
      <c r="CN17" s="637"/>
      <c r="CO17" s="637"/>
      <c r="CP17" s="637"/>
      <c r="CQ17" s="638"/>
      <c r="CR17" s="621">
        <v>1449632</v>
      </c>
      <c r="CS17" s="622"/>
      <c r="CT17" s="622"/>
      <c r="CU17" s="622"/>
      <c r="CV17" s="622"/>
      <c r="CW17" s="622"/>
      <c r="CX17" s="622"/>
      <c r="CY17" s="623"/>
      <c r="CZ17" s="624">
        <v>8.6</v>
      </c>
      <c r="DA17" s="624"/>
      <c r="DB17" s="624"/>
      <c r="DC17" s="624"/>
      <c r="DD17" s="630" t="s">
        <v>182</v>
      </c>
      <c r="DE17" s="622"/>
      <c r="DF17" s="622"/>
      <c r="DG17" s="622"/>
      <c r="DH17" s="622"/>
      <c r="DI17" s="622"/>
      <c r="DJ17" s="622"/>
      <c r="DK17" s="622"/>
      <c r="DL17" s="622"/>
      <c r="DM17" s="622"/>
      <c r="DN17" s="622"/>
      <c r="DO17" s="622"/>
      <c r="DP17" s="623"/>
      <c r="DQ17" s="630">
        <v>1348495</v>
      </c>
      <c r="DR17" s="622"/>
      <c r="DS17" s="622"/>
      <c r="DT17" s="622"/>
      <c r="DU17" s="622"/>
      <c r="DV17" s="622"/>
      <c r="DW17" s="622"/>
      <c r="DX17" s="622"/>
      <c r="DY17" s="622"/>
      <c r="DZ17" s="622"/>
      <c r="EA17" s="622"/>
      <c r="EB17" s="622"/>
      <c r="EC17" s="631"/>
    </row>
    <row r="18" spans="2:133" ht="11.25" customHeight="1" x14ac:dyDescent="0.15">
      <c r="B18" s="618" t="s">
        <v>269</v>
      </c>
      <c r="C18" s="619"/>
      <c r="D18" s="619"/>
      <c r="E18" s="619"/>
      <c r="F18" s="619"/>
      <c r="G18" s="619"/>
      <c r="H18" s="619"/>
      <c r="I18" s="619"/>
      <c r="J18" s="619"/>
      <c r="K18" s="619"/>
      <c r="L18" s="619"/>
      <c r="M18" s="619"/>
      <c r="N18" s="619"/>
      <c r="O18" s="619"/>
      <c r="P18" s="619"/>
      <c r="Q18" s="620"/>
      <c r="R18" s="621">
        <v>3392035</v>
      </c>
      <c r="S18" s="622"/>
      <c r="T18" s="622"/>
      <c r="U18" s="622"/>
      <c r="V18" s="622"/>
      <c r="W18" s="622"/>
      <c r="X18" s="622"/>
      <c r="Y18" s="623"/>
      <c r="Z18" s="624">
        <v>19.8</v>
      </c>
      <c r="AA18" s="624"/>
      <c r="AB18" s="624"/>
      <c r="AC18" s="624"/>
      <c r="AD18" s="625">
        <v>2825585</v>
      </c>
      <c r="AE18" s="625"/>
      <c r="AF18" s="625"/>
      <c r="AG18" s="625"/>
      <c r="AH18" s="625"/>
      <c r="AI18" s="625"/>
      <c r="AJ18" s="625"/>
      <c r="AK18" s="625"/>
      <c r="AL18" s="626">
        <v>35.799999999999997</v>
      </c>
      <c r="AM18" s="627"/>
      <c r="AN18" s="627"/>
      <c r="AO18" s="628"/>
      <c r="AP18" s="618" t="s">
        <v>270</v>
      </c>
      <c r="AQ18" s="619"/>
      <c r="AR18" s="619"/>
      <c r="AS18" s="619"/>
      <c r="AT18" s="619"/>
      <c r="AU18" s="619"/>
      <c r="AV18" s="619"/>
      <c r="AW18" s="619"/>
      <c r="AX18" s="619"/>
      <c r="AY18" s="619"/>
      <c r="AZ18" s="619"/>
      <c r="BA18" s="619"/>
      <c r="BB18" s="619"/>
      <c r="BC18" s="619"/>
      <c r="BD18" s="619"/>
      <c r="BE18" s="619"/>
      <c r="BF18" s="620"/>
      <c r="BG18" s="621" t="s">
        <v>243</v>
      </c>
      <c r="BH18" s="622"/>
      <c r="BI18" s="622"/>
      <c r="BJ18" s="622"/>
      <c r="BK18" s="622"/>
      <c r="BL18" s="622"/>
      <c r="BM18" s="622"/>
      <c r="BN18" s="623"/>
      <c r="BO18" s="624" t="s">
        <v>243</v>
      </c>
      <c r="BP18" s="624"/>
      <c r="BQ18" s="624"/>
      <c r="BR18" s="624"/>
      <c r="BS18" s="630" t="s">
        <v>182</v>
      </c>
      <c r="BT18" s="622"/>
      <c r="BU18" s="622"/>
      <c r="BV18" s="622"/>
      <c r="BW18" s="622"/>
      <c r="BX18" s="622"/>
      <c r="BY18" s="622"/>
      <c r="BZ18" s="622"/>
      <c r="CA18" s="622"/>
      <c r="CB18" s="631"/>
      <c r="CD18" s="636" t="s">
        <v>271</v>
      </c>
      <c r="CE18" s="637"/>
      <c r="CF18" s="637"/>
      <c r="CG18" s="637"/>
      <c r="CH18" s="637"/>
      <c r="CI18" s="637"/>
      <c r="CJ18" s="637"/>
      <c r="CK18" s="637"/>
      <c r="CL18" s="637"/>
      <c r="CM18" s="637"/>
      <c r="CN18" s="637"/>
      <c r="CO18" s="637"/>
      <c r="CP18" s="637"/>
      <c r="CQ18" s="638"/>
      <c r="CR18" s="621" t="s">
        <v>182</v>
      </c>
      <c r="CS18" s="622"/>
      <c r="CT18" s="622"/>
      <c r="CU18" s="622"/>
      <c r="CV18" s="622"/>
      <c r="CW18" s="622"/>
      <c r="CX18" s="622"/>
      <c r="CY18" s="623"/>
      <c r="CZ18" s="624" t="s">
        <v>182</v>
      </c>
      <c r="DA18" s="624"/>
      <c r="DB18" s="624"/>
      <c r="DC18" s="624"/>
      <c r="DD18" s="630" t="s">
        <v>182</v>
      </c>
      <c r="DE18" s="622"/>
      <c r="DF18" s="622"/>
      <c r="DG18" s="622"/>
      <c r="DH18" s="622"/>
      <c r="DI18" s="622"/>
      <c r="DJ18" s="622"/>
      <c r="DK18" s="622"/>
      <c r="DL18" s="622"/>
      <c r="DM18" s="622"/>
      <c r="DN18" s="622"/>
      <c r="DO18" s="622"/>
      <c r="DP18" s="623"/>
      <c r="DQ18" s="630" t="s">
        <v>182</v>
      </c>
      <c r="DR18" s="622"/>
      <c r="DS18" s="622"/>
      <c r="DT18" s="622"/>
      <c r="DU18" s="622"/>
      <c r="DV18" s="622"/>
      <c r="DW18" s="622"/>
      <c r="DX18" s="622"/>
      <c r="DY18" s="622"/>
      <c r="DZ18" s="622"/>
      <c r="EA18" s="622"/>
      <c r="EB18" s="622"/>
      <c r="EC18" s="631"/>
    </row>
    <row r="19" spans="2:133" ht="11.25" customHeight="1" x14ac:dyDescent="0.15">
      <c r="B19" s="618" t="s">
        <v>272</v>
      </c>
      <c r="C19" s="619"/>
      <c r="D19" s="619"/>
      <c r="E19" s="619"/>
      <c r="F19" s="619"/>
      <c r="G19" s="619"/>
      <c r="H19" s="619"/>
      <c r="I19" s="619"/>
      <c r="J19" s="619"/>
      <c r="K19" s="619"/>
      <c r="L19" s="619"/>
      <c r="M19" s="619"/>
      <c r="N19" s="619"/>
      <c r="O19" s="619"/>
      <c r="P19" s="619"/>
      <c r="Q19" s="620"/>
      <c r="R19" s="621">
        <v>2825585</v>
      </c>
      <c r="S19" s="622"/>
      <c r="T19" s="622"/>
      <c r="U19" s="622"/>
      <c r="V19" s="622"/>
      <c r="W19" s="622"/>
      <c r="X19" s="622"/>
      <c r="Y19" s="623"/>
      <c r="Z19" s="624">
        <v>16.5</v>
      </c>
      <c r="AA19" s="624"/>
      <c r="AB19" s="624"/>
      <c r="AC19" s="624"/>
      <c r="AD19" s="625">
        <v>2825585</v>
      </c>
      <c r="AE19" s="625"/>
      <c r="AF19" s="625"/>
      <c r="AG19" s="625"/>
      <c r="AH19" s="625"/>
      <c r="AI19" s="625"/>
      <c r="AJ19" s="625"/>
      <c r="AK19" s="625"/>
      <c r="AL19" s="626">
        <v>35.799999999999997</v>
      </c>
      <c r="AM19" s="627"/>
      <c r="AN19" s="627"/>
      <c r="AO19" s="628"/>
      <c r="AP19" s="618" t="s">
        <v>273</v>
      </c>
      <c r="AQ19" s="619"/>
      <c r="AR19" s="619"/>
      <c r="AS19" s="619"/>
      <c r="AT19" s="619"/>
      <c r="AU19" s="619"/>
      <c r="AV19" s="619"/>
      <c r="AW19" s="619"/>
      <c r="AX19" s="619"/>
      <c r="AY19" s="619"/>
      <c r="AZ19" s="619"/>
      <c r="BA19" s="619"/>
      <c r="BB19" s="619"/>
      <c r="BC19" s="619"/>
      <c r="BD19" s="619"/>
      <c r="BE19" s="619"/>
      <c r="BF19" s="620"/>
      <c r="BG19" s="621">
        <v>6378</v>
      </c>
      <c r="BH19" s="622"/>
      <c r="BI19" s="622"/>
      <c r="BJ19" s="622"/>
      <c r="BK19" s="622"/>
      <c r="BL19" s="622"/>
      <c r="BM19" s="622"/>
      <c r="BN19" s="623"/>
      <c r="BO19" s="624">
        <v>0.2</v>
      </c>
      <c r="BP19" s="624"/>
      <c r="BQ19" s="624"/>
      <c r="BR19" s="624"/>
      <c r="BS19" s="630" t="s">
        <v>243</v>
      </c>
      <c r="BT19" s="622"/>
      <c r="BU19" s="622"/>
      <c r="BV19" s="622"/>
      <c r="BW19" s="622"/>
      <c r="BX19" s="622"/>
      <c r="BY19" s="622"/>
      <c r="BZ19" s="622"/>
      <c r="CA19" s="622"/>
      <c r="CB19" s="631"/>
      <c r="CD19" s="636" t="s">
        <v>274</v>
      </c>
      <c r="CE19" s="637"/>
      <c r="CF19" s="637"/>
      <c r="CG19" s="637"/>
      <c r="CH19" s="637"/>
      <c r="CI19" s="637"/>
      <c r="CJ19" s="637"/>
      <c r="CK19" s="637"/>
      <c r="CL19" s="637"/>
      <c r="CM19" s="637"/>
      <c r="CN19" s="637"/>
      <c r="CO19" s="637"/>
      <c r="CP19" s="637"/>
      <c r="CQ19" s="638"/>
      <c r="CR19" s="621" t="s">
        <v>243</v>
      </c>
      <c r="CS19" s="622"/>
      <c r="CT19" s="622"/>
      <c r="CU19" s="622"/>
      <c r="CV19" s="622"/>
      <c r="CW19" s="622"/>
      <c r="CX19" s="622"/>
      <c r="CY19" s="623"/>
      <c r="CZ19" s="624" t="s">
        <v>243</v>
      </c>
      <c r="DA19" s="624"/>
      <c r="DB19" s="624"/>
      <c r="DC19" s="624"/>
      <c r="DD19" s="630" t="s">
        <v>182</v>
      </c>
      <c r="DE19" s="622"/>
      <c r="DF19" s="622"/>
      <c r="DG19" s="622"/>
      <c r="DH19" s="622"/>
      <c r="DI19" s="622"/>
      <c r="DJ19" s="622"/>
      <c r="DK19" s="622"/>
      <c r="DL19" s="622"/>
      <c r="DM19" s="622"/>
      <c r="DN19" s="622"/>
      <c r="DO19" s="622"/>
      <c r="DP19" s="623"/>
      <c r="DQ19" s="630" t="s">
        <v>182</v>
      </c>
      <c r="DR19" s="622"/>
      <c r="DS19" s="622"/>
      <c r="DT19" s="622"/>
      <c r="DU19" s="622"/>
      <c r="DV19" s="622"/>
      <c r="DW19" s="622"/>
      <c r="DX19" s="622"/>
      <c r="DY19" s="622"/>
      <c r="DZ19" s="622"/>
      <c r="EA19" s="622"/>
      <c r="EB19" s="622"/>
      <c r="EC19" s="631"/>
    </row>
    <row r="20" spans="2:133" ht="11.25" customHeight="1" x14ac:dyDescent="0.15">
      <c r="B20" s="618" t="s">
        <v>275</v>
      </c>
      <c r="C20" s="619"/>
      <c r="D20" s="619"/>
      <c r="E20" s="619"/>
      <c r="F20" s="619"/>
      <c r="G20" s="619"/>
      <c r="H20" s="619"/>
      <c r="I20" s="619"/>
      <c r="J20" s="619"/>
      <c r="K20" s="619"/>
      <c r="L20" s="619"/>
      <c r="M20" s="619"/>
      <c r="N20" s="619"/>
      <c r="O20" s="619"/>
      <c r="P20" s="619"/>
      <c r="Q20" s="620"/>
      <c r="R20" s="621">
        <v>566450</v>
      </c>
      <c r="S20" s="622"/>
      <c r="T20" s="622"/>
      <c r="U20" s="622"/>
      <c r="V20" s="622"/>
      <c r="W20" s="622"/>
      <c r="X20" s="622"/>
      <c r="Y20" s="623"/>
      <c r="Z20" s="624">
        <v>3.3</v>
      </c>
      <c r="AA20" s="624"/>
      <c r="AB20" s="624"/>
      <c r="AC20" s="624"/>
      <c r="AD20" s="625" t="s">
        <v>182</v>
      </c>
      <c r="AE20" s="625"/>
      <c r="AF20" s="625"/>
      <c r="AG20" s="625"/>
      <c r="AH20" s="625"/>
      <c r="AI20" s="625"/>
      <c r="AJ20" s="625"/>
      <c r="AK20" s="625"/>
      <c r="AL20" s="626" t="s">
        <v>182</v>
      </c>
      <c r="AM20" s="627"/>
      <c r="AN20" s="627"/>
      <c r="AO20" s="628"/>
      <c r="AP20" s="618" t="s">
        <v>276</v>
      </c>
      <c r="AQ20" s="619"/>
      <c r="AR20" s="619"/>
      <c r="AS20" s="619"/>
      <c r="AT20" s="619"/>
      <c r="AU20" s="619"/>
      <c r="AV20" s="619"/>
      <c r="AW20" s="619"/>
      <c r="AX20" s="619"/>
      <c r="AY20" s="619"/>
      <c r="AZ20" s="619"/>
      <c r="BA20" s="619"/>
      <c r="BB20" s="619"/>
      <c r="BC20" s="619"/>
      <c r="BD20" s="619"/>
      <c r="BE20" s="619"/>
      <c r="BF20" s="620"/>
      <c r="BG20" s="621">
        <v>6378</v>
      </c>
      <c r="BH20" s="622"/>
      <c r="BI20" s="622"/>
      <c r="BJ20" s="622"/>
      <c r="BK20" s="622"/>
      <c r="BL20" s="622"/>
      <c r="BM20" s="622"/>
      <c r="BN20" s="623"/>
      <c r="BO20" s="624">
        <v>0.2</v>
      </c>
      <c r="BP20" s="624"/>
      <c r="BQ20" s="624"/>
      <c r="BR20" s="624"/>
      <c r="BS20" s="630" t="s">
        <v>243</v>
      </c>
      <c r="BT20" s="622"/>
      <c r="BU20" s="622"/>
      <c r="BV20" s="622"/>
      <c r="BW20" s="622"/>
      <c r="BX20" s="622"/>
      <c r="BY20" s="622"/>
      <c r="BZ20" s="622"/>
      <c r="CA20" s="622"/>
      <c r="CB20" s="631"/>
      <c r="CD20" s="636" t="s">
        <v>277</v>
      </c>
      <c r="CE20" s="637"/>
      <c r="CF20" s="637"/>
      <c r="CG20" s="637"/>
      <c r="CH20" s="637"/>
      <c r="CI20" s="637"/>
      <c r="CJ20" s="637"/>
      <c r="CK20" s="637"/>
      <c r="CL20" s="637"/>
      <c r="CM20" s="637"/>
      <c r="CN20" s="637"/>
      <c r="CO20" s="637"/>
      <c r="CP20" s="637"/>
      <c r="CQ20" s="638"/>
      <c r="CR20" s="621">
        <v>16919201</v>
      </c>
      <c r="CS20" s="622"/>
      <c r="CT20" s="622"/>
      <c r="CU20" s="622"/>
      <c r="CV20" s="622"/>
      <c r="CW20" s="622"/>
      <c r="CX20" s="622"/>
      <c r="CY20" s="623"/>
      <c r="CZ20" s="624">
        <v>100</v>
      </c>
      <c r="DA20" s="624"/>
      <c r="DB20" s="624"/>
      <c r="DC20" s="624"/>
      <c r="DD20" s="630">
        <v>1979331</v>
      </c>
      <c r="DE20" s="622"/>
      <c r="DF20" s="622"/>
      <c r="DG20" s="622"/>
      <c r="DH20" s="622"/>
      <c r="DI20" s="622"/>
      <c r="DJ20" s="622"/>
      <c r="DK20" s="622"/>
      <c r="DL20" s="622"/>
      <c r="DM20" s="622"/>
      <c r="DN20" s="622"/>
      <c r="DO20" s="622"/>
      <c r="DP20" s="623"/>
      <c r="DQ20" s="630">
        <v>10124516</v>
      </c>
      <c r="DR20" s="622"/>
      <c r="DS20" s="622"/>
      <c r="DT20" s="622"/>
      <c r="DU20" s="622"/>
      <c r="DV20" s="622"/>
      <c r="DW20" s="622"/>
      <c r="DX20" s="622"/>
      <c r="DY20" s="622"/>
      <c r="DZ20" s="622"/>
      <c r="EA20" s="622"/>
      <c r="EB20" s="622"/>
      <c r="EC20" s="631"/>
    </row>
    <row r="21" spans="2:133" ht="11.25" customHeight="1" x14ac:dyDescent="0.15">
      <c r="B21" s="618" t="s">
        <v>278</v>
      </c>
      <c r="C21" s="619"/>
      <c r="D21" s="619"/>
      <c r="E21" s="619"/>
      <c r="F21" s="619"/>
      <c r="G21" s="619"/>
      <c r="H21" s="619"/>
      <c r="I21" s="619"/>
      <c r="J21" s="619"/>
      <c r="K21" s="619"/>
      <c r="L21" s="619"/>
      <c r="M21" s="619"/>
      <c r="N21" s="619"/>
      <c r="O21" s="619"/>
      <c r="P21" s="619"/>
      <c r="Q21" s="620"/>
      <c r="R21" s="621" t="s">
        <v>243</v>
      </c>
      <c r="S21" s="622"/>
      <c r="T21" s="622"/>
      <c r="U21" s="622"/>
      <c r="V21" s="622"/>
      <c r="W21" s="622"/>
      <c r="X21" s="622"/>
      <c r="Y21" s="623"/>
      <c r="Z21" s="624" t="s">
        <v>243</v>
      </c>
      <c r="AA21" s="624"/>
      <c r="AB21" s="624"/>
      <c r="AC21" s="624"/>
      <c r="AD21" s="625" t="s">
        <v>243</v>
      </c>
      <c r="AE21" s="625"/>
      <c r="AF21" s="625"/>
      <c r="AG21" s="625"/>
      <c r="AH21" s="625"/>
      <c r="AI21" s="625"/>
      <c r="AJ21" s="625"/>
      <c r="AK21" s="625"/>
      <c r="AL21" s="626" t="s">
        <v>243</v>
      </c>
      <c r="AM21" s="627"/>
      <c r="AN21" s="627"/>
      <c r="AO21" s="628"/>
      <c r="AP21" s="639" t="s">
        <v>279</v>
      </c>
      <c r="AQ21" s="640"/>
      <c r="AR21" s="640"/>
      <c r="AS21" s="640"/>
      <c r="AT21" s="640"/>
      <c r="AU21" s="640"/>
      <c r="AV21" s="640"/>
      <c r="AW21" s="640"/>
      <c r="AX21" s="640"/>
      <c r="AY21" s="640"/>
      <c r="AZ21" s="640"/>
      <c r="BA21" s="640"/>
      <c r="BB21" s="640"/>
      <c r="BC21" s="640"/>
      <c r="BD21" s="640"/>
      <c r="BE21" s="640"/>
      <c r="BF21" s="641"/>
      <c r="BG21" s="621">
        <v>6335</v>
      </c>
      <c r="BH21" s="622"/>
      <c r="BI21" s="622"/>
      <c r="BJ21" s="622"/>
      <c r="BK21" s="622"/>
      <c r="BL21" s="622"/>
      <c r="BM21" s="622"/>
      <c r="BN21" s="623"/>
      <c r="BO21" s="624">
        <v>0.2</v>
      </c>
      <c r="BP21" s="624"/>
      <c r="BQ21" s="624"/>
      <c r="BR21" s="624"/>
      <c r="BS21" s="630" t="s">
        <v>182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280</v>
      </c>
      <c r="C22" s="619"/>
      <c r="D22" s="619"/>
      <c r="E22" s="619"/>
      <c r="F22" s="619"/>
      <c r="G22" s="619"/>
      <c r="H22" s="619"/>
      <c r="I22" s="619"/>
      <c r="J22" s="619"/>
      <c r="K22" s="619"/>
      <c r="L22" s="619"/>
      <c r="M22" s="619"/>
      <c r="N22" s="619"/>
      <c r="O22" s="619"/>
      <c r="P22" s="619"/>
      <c r="Q22" s="620"/>
      <c r="R22" s="621">
        <v>8254901</v>
      </c>
      <c r="S22" s="622"/>
      <c r="T22" s="622"/>
      <c r="U22" s="622"/>
      <c r="V22" s="622"/>
      <c r="W22" s="622"/>
      <c r="X22" s="622"/>
      <c r="Y22" s="623"/>
      <c r="Z22" s="624">
        <v>48.3</v>
      </c>
      <c r="AA22" s="624"/>
      <c r="AB22" s="624"/>
      <c r="AC22" s="624"/>
      <c r="AD22" s="625">
        <v>7688408</v>
      </c>
      <c r="AE22" s="625"/>
      <c r="AF22" s="625"/>
      <c r="AG22" s="625"/>
      <c r="AH22" s="625"/>
      <c r="AI22" s="625"/>
      <c r="AJ22" s="625"/>
      <c r="AK22" s="625"/>
      <c r="AL22" s="626">
        <v>97.5</v>
      </c>
      <c r="AM22" s="627"/>
      <c r="AN22" s="627"/>
      <c r="AO22" s="628"/>
      <c r="AP22" s="639" t="s">
        <v>281</v>
      </c>
      <c r="AQ22" s="640"/>
      <c r="AR22" s="640"/>
      <c r="AS22" s="640"/>
      <c r="AT22" s="640"/>
      <c r="AU22" s="640"/>
      <c r="AV22" s="640"/>
      <c r="AW22" s="640"/>
      <c r="AX22" s="640"/>
      <c r="AY22" s="640"/>
      <c r="AZ22" s="640"/>
      <c r="BA22" s="640"/>
      <c r="BB22" s="640"/>
      <c r="BC22" s="640"/>
      <c r="BD22" s="640"/>
      <c r="BE22" s="640"/>
      <c r="BF22" s="641"/>
      <c r="BG22" s="621" t="s">
        <v>243</v>
      </c>
      <c r="BH22" s="622"/>
      <c r="BI22" s="622"/>
      <c r="BJ22" s="622"/>
      <c r="BK22" s="622"/>
      <c r="BL22" s="622"/>
      <c r="BM22" s="622"/>
      <c r="BN22" s="623"/>
      <c r="BO22" s="624" t="s">
        <v>243</v>
      </c>
      <c r="BP22" s="624"/>
      <c r="BQ22" s="624"/>
      <c r="BR22" s="624"/>
      <c r="BS22" s="630" t="s">
        <v>182</v>
      </c>
      <c r="BT22" s="622"/>
      <c r="BU22" s="622"/>
      <c r="BV22" s="622"/>
      <c r="BW22" s="622"/>
      <c r="BX22" s="622"/>
      <c r="BY22" s="622"/>
      <c r="BZ22" s="622"/>
      <c r="CA22" s="622"/>
      <c r="CB22" s="631"/>
      <c r="CD22" s="603" t="s">
        <v>282</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283</v>
      </c>
      <c r="C23" s="619"/>
      <c r="D23" s="619"/>
      <c r="E23" s="619"/>
      <c r="F23" s="619"/>
      <c r="G23" s="619"/>
      <c r="H23" s="619"/>
      <c r="I23" s="619"/>
      <c r="J23" s="619"/>
      <c r="K23" s="619"/>
      <c r="L23" s="619"/>
      <c r="M23" s="619"/>
      <c r="N23" s="619"/>
      <c r="O23" s="619"/>
      <c r="P23" s="619"/>
      <c r="Q23" s="620"/>
      <c r="R23" s="621">
        <v>3366</v>
      </c>
      <c r="S23" s="622"/>
      <c r="T23" s="622"/>
      <c r="U23" s="622"/>
      <c r="V23" s="622"/>
      <c r="W23" s="622"/>
      <c r="X23" s="622"/>
      <c r="Y23" s="623"/>
      <c r="Z23" s="624">
        <v>0</v>
      </c>
      <c r="AA23" s="624"/>
      <c r="AB23" s="624"/>
      <c r="AC23" s="624"/>
      <c r="AD23" s="625">
        <v>3366</v>
      </c>
      <c r="AE23" s="625"/>
      <c r="AF23" s="625"/>
      <c r="AG23" s="625"/>
      <c r="AH23" s="625"/>
      <c r="AI23" s="625"/>
      <c r="AJ23" s="625"/>
      <c r="AK23" s="625"/>
      <c r="AL23" s="626">
        <v>0</v>
      </c>
      <c r="AM23" s="627"/>
      <c r="AN23" s="627"/>
      <c r="AO23" s="628"/>
      <c r="AP23" s="639" t="s">
        <v>284</v>
      </c>
      <c r="AQ23" s="640"/>
      <c r="AR23" s="640"/>
      <c r="AS23" s="640"/>
      <c r="AT23" s="640"/>
      <c r="AU23" s="640"/>
      <c r="AV23" s="640"/>
      <c r="AW23" s="640"/>
      <c r="AX23" s="640"/>
      <c r="AY23" s="640"/>
      <c r="AZ23" s="640"/>
      <c r="BA23" s="640"/>
      <c r="BB23" s="640"/>
      <c r="BC23" s="640"/>
      <c r="BD23" s="640"/>
      <c r="BE23" s="640"/>
      <c r="BF23" s="641"/>
      <c r="BG23" s="621">
        <v>43</v>
      </c>
      <c r="BH23" s="622"/>
      <c r="BI23" s="622"/>
      <c r="BJ23" s="622"/>
      <c r="BK23" s="622"/>
      <c r="BL23" s="622"/>
      <c r="BM23" s="622"/>
      <c r="BN23" s="623"/>
      <c r="BO23" s="624">
        <v>0</v>
      </c>
      <c r="BP23" s="624"/>
      <c r="BQ23" s="624"/>
      <c r="BR23" s="624"/>
      <c r="BS23" s="630" t="s">
        <v>182</v>
      </c>
      <c r="BT23" s="622"/>
      <c r="BU23" s="622"/>
      <c r="BV23" s="622"/>
      <c r="BW23" s="622"/>
      <c r="BX23" s="622"/>
      <c r="BY23" s="622"/>
      <c r="BZ23" s="622"/>
      <c r="CA23" s="622"/>
      <c r="CB23" s="631"/>
      <c r="CD23" s="603" t="s">
        <v>223</v>
      </c>
      <c r="CE23" s="604"/>
      <c r="CF23" s="604"/>
      <c r="CG23" s="604"/>
      <c r="CH23" s="604"/>
      <c r="CI23" s="604"/>
      <c r="CJ23" s="604"/>
      <c r="CK23" s="604"/>
      <c r="CL23" s="604"/>
      <c r="CM23" s="604"/>
      <c r="CN23" s="604"/>
      <c r="CO23" s="604"/>
      <c r="CP23" s="604"/>
      <c r="CQ23" s="605"/>
      <c r="CR23" s="603" t="s">
        <v>285</v>
      </c>
      <c r="CS23" s="604"/>
      <c r="CT23" s="604"/>
      <c r="CU23" s="604"/>
      <c r="CV23" s="604"/>
      <c r="CW23" s="604"/>
      <c r="CX23" s="604"/>
      <c r="CY23" s="605"/>
      <c r="CZ23" s="603" t="s">
        <v>286</v>
      </c>
      <c r="DA23" s="604"/>
      <c r="DB23" s="604"/>
      <c r="DC23" s="605"/>
      <c r="DD23" s="603" t="s">
        <v>287</v>
      </c>
      <c r="DE23" s="604"/>
      <c r="DF23" s="604"/>
      <c r="DG23" s="604"/>
      <c r="DH23" s="604"/>
      <c r="DI23" s="604"/>
      <c r="DJ23" s="604"/>
      <c r="DK23" s="605"/>
      <c r="DL23" s="651" t="s">
        <v>288</v>
      </c>
      <c r="DM23" s="652"/>
      <c r="DN23" s="652"/>
      <c r="DO23" s="652"/>
      <c r="DP23" s="652"/>
      <c r="DQ23" s="652"/>
      <c r="DR23" s="652"/>
      <c r="DS23" s="652"/>
      <c r="DT23" s="652"/>
      <c r="DU23" s="652"/>
      <c r="DV23" s="653"/>
      <c r="DW23" s="603" t="s">
        <v>289</v>
      </c>
      <c r="DX23" s="604"/>
      <c r="DY23" s="604"/>
      <c r="DZ23" s="604"/>
      <c r="EA23" s="604"/>
      <c r="EB23" s="604"/>
      <c r="EC23" s="605"/>
    </row>
    <row r="24" spans="2:133" ht="11.25" customHeight="1" x14ac:dyDescent="0.15">
      <c r="B24" s="618" t="s">
        <v>290</v>
      </c>
      <c r="C24" s="619"/>
      <c r="D24" s="619"/>
      <c r="E24" s="619"/>
      <c r="F24" s="619"/>
      <c r="G24" s="619"/>
      <c r="H24" s="619"/>
      <c r="I24" s="619"/>
      <c r="J24" s="619"/>
      <c r="K24" s="619"/>
      <c r="L24" s="619"/>
      <c r="M24" s="619"/>
      <c r="N24" s="619"/>
      <c r="O24" s="619"/>
      <c r="P24" s="619"/>
      <c r="Q24" s="620"/>
      <c r="R24" s="621">
        <v>146632</v>
      </c>
      <c r="S24" s="622"/>
      <c r="T24" s="622"/>
      <c r="U24" s="622"/>
      <c r="V24" s="622"/>
      <c r="W24" s="622"/>
      <c r="X24" s="622"/>
      <c r="Y24" s="623"/>
      <c r="Z24" s="624">
        <v>0.9</v>
      </c>
      <c r="AA24" s="624"/>
      <c r="AB24" s="624"/>
      <c r="AC24" s="624"/>
      <c r="AD24" s="625" t="s">
        <v>182</v>
      </c>
      <c r="AE24" s="625"/>
      <c r="AF24" s="625"/>
      <c r="AG24" s="625"/>
      <c r="AH24" s="625"/>
      <c r="AI24" s="625"/>
      <c r="AJ24" s="625"/>
      <c r="AK24" s="625"/>
      <c r="AL24" s="626" t="s">
        <v>243</v>
      </c>
      <c r="AM24" s="627"/>
      <c r="AN24" s="627"/>
      <c r="AO24" s="628"/>
      <c r="AP24" s="639" t="s">
        <v>291</v>
      </c>
      <c r="AQ24" s="640"/>
      <c r="AR24" s="640"/>
      <c r="AS24" s="640"/>
      <c r="AT24" s="640"/>
      <c r="AU24" s="640"/>
      <c r="AV24" s="640"/>
      <c r="AW24" s="640"/>
      <c r="AX24" s="640"/>
      <c r="AY24" s="640"/>
      <c r="AZ24" s="640"/>
      <c r="BA24" s="640"/>
      <c r="BB24" s="640"/>
      <c r="BC24" s="640"/>
      <c r="BD24" s="640"/>
      <c r="BE24" s="640"/>
      <c r="BF24" s="641"/>
      <c r="BG24" s="621" t="s">
        <v>243</v>
      </c>
      <c r="BH24" s="622"/>
      <c r="BI24" s="622"/>
      <c r="BJ24" s="622"/>
      <c r="BK24" s="622"/>
      <c r="BL24" s="622"/>
      <c r="BM24" s="622"/>
      <c r="BN24" s="623"/>
      <c r="BO24" s="624" t="s">
        <v>243</v>
      </c>
      <c r="BP24" s="624"/>
      <c r="BQ24" s="624"/>
      <c r="BR24" s="624"/>
      <c r="BS24" s="630" t="s">
        <v>182</v>
      </c>
      <c r="BT24" s="622"/>
      <c r="BU24" s="622"/>
      <c r="BV24" s="622"/>
      <c r="BW24" s="622"/>
      <c r="BX24" s="622"/>
      <c r="BY24" s="622"/>
      <c r="BZ24" s="622"/>
      <c r="CA24" s="622"/>
      <c r="CB24" s="631"/>
      <c r="CD24" s="632" t="s">
        <v>292</v>
      </c>
      <c r="CE24" s="633"/>
      <c r="CF24" s="633"/>
      <c r="CG24" s="633"/>
      <c r="CH24" s="633"/>
      <c r="CI24" s="633"/>
      <c r="CJ24" s="633"/>
      <c r="CK24" s="633"/>
      <c r="CL24" s="633"/>
      <c r="CM24" s="633"/>
      <c r="CN24" s="633"/>
      <c r="CO24" s="633"/>
      <c r="CP24" s="633"/>
      <c r="CQ24" s="634"/>
      <c r="CR24" s="610">
        <v>7235814</v>
      </c>
      <c r="CS24" s="611"/>
      <c r="CT24" s="611"/>
      <c r="CU24" s="611"/>
      <c r="CV24" s="611"/>
      <c r="CW24" s="611"/>
      <c r="CX24" s="611"/>
      <c r="CY24" s="612"/>
      <c r="CZ24" s="615">
        <v>42.8</v>
      </c>
      <c r="DA24" s="616"/>
      <c r="DB24" s="616"/>
      <c r="DC24" s="635"/>
      <c r="DD24" s="658">
        <v>4306048</v>
      </c>
      <c r="DE24" s="611"/>
      <c r="DF24" s="611"/>
      <c r="DG24" s="611"/>
      <c r="DH24" s="611"/>
      <c r="DI24" s="611"/>
      <c r="DJ24" s="611"/>
      <c r="DK24" s="612"/>
      <c r="DL24" s="658">
        <v>4218346</v>
      </c>
      <c r="DM24" s="611"/>
      <c r="DN24" s="611"/>
      <c r="DO24" s="611"/>
      <c r="DP24" s="611"/>
      <c r="DQ24" s="611"/>
      <c r="DR24" s="611"/>
      <c r="DS24" s="611"/>
      <c r="DT24" s="611"/>
      <c r="DU24" s="611"/>
      <c r="DV24" s="612"/>
      <c r="DW24" s="615">
        <v>50.6</v>
      </c>
      <c r="DX24" s="616"/>
      <c r="DY24" s="616"/>
      <c r="DZ24" s="616"/>
      <c r="EA24" s="616"/>
      <c r="EB24" s="616"/>
      <c r="EC24" s="617"/>
    </row>
    <row r="25" spans="2:133" ht="11.25" customHeight="1" x14ac:dyDescent="0.15">
      <c r="B25" s="618" t="s">
        <v>293</v>
      </c>
      <c r="C25" s="619"/>
      <c r="D25" s="619"/>
      <c r="E25" s="619"/>
      <c r="F25" s="619"/>
      <c r="G25" s="619"/>
      <c r="H25" s="619"/>
      <c r="I25" s="619"/>
      <c r="J25" s="619"/>
      <c r="K25" s="619"/>
      <c r="L25" s="619"/>
      <c r="M25" s="619"/>
      <c r="N25" s="619"/>
      <c r="O25" s="619"/>
      <c r="P25" s="619"/>
      <c r="Q25" s="620"/>
      <c r="R25" s="621">
        <v>266643</v>
      </c>
      <c r="S25" s="622"/>
      <c r="T25" s="622"/>
      <c r="U25" s="622"/>
      <c r="V25" s="622"/>
      <c r="W25" s="622"/>
      <c r="X25" s="622"/>
      <c r="Y25" s="623"/>
      <c r="Z25" s="624">
        <v>1.6</v>
      </c>
      <c r="AA25" s="624"/>
      <c r="AB25" s="624"/>
      <c r="AC25" s="624"/>
      <c r="AD25" s="625">
        <v>8964</v>
      </c>
      <c r="AE25" s="625"/>
      <c r="AF25" s="625"/>
      <c r="AG25" s="625"/>
      <c r="AH25" s="625"/>
      <c r="AI25" s="625"/>
      <c r="AJ25" s="625"/>
      <c r="AK25" s="625"/>
      <c r="AL25" s="626">
        <v>0.1</v>
      </c>
      <c r="AM25" s="627"/>
      <c r="AN25" s="627"/>
      <c r="AO25" s="628"/>
      <c r="AP25" s="639" t="s">
        <v>294</v>
      </c>
      <c r="AQ25" s="640"/>
      <c r="AR25" s="640"/>
      <c r="AS25" s="640"/>
      <c r="AT25" s="640"/>
      <c r="AU25" s="640"/>
      <c r="AV25" s="640"/>
      <c r="AW25" s="640"/>
      <c r="AX25" s="640"/>
      <c r="AY25" s="640"/>
      <c r="AZ25" s="640"/>
      <c r="BA25" s="640"/>
      <c r="BB25" s="640"/>
      <c r="BC25" s="640"/>
      <c r="BD25" s="640"/>
      <c r="BE25" s="640"/>
      <c r="BF25" s="641"/>
      <c r="BG25" s="621" t="s">
        <v>182</v>
      </c>
      <c r="BH25" s="622"/>
      <c r="BI25" s="622"/>
      <c r="BJ25" s="622"/>
      <c r="BK25" s="622"/>
      <c r="BL25" s="622"/>
      <c r="BM25" s="622"/>
      <c r="BN25" s="623"/>
      <c r="BO25" s="624" t="s">
        <v>243</v>
      </c>
      <c r="BP25" s="624"/>
      <c r="BQ25" s="624"/>
      <c r="BR25" s="624"/>
      <c r="BS25" s="630" t="s">
        <v>243</v>
      </c>
      <c r="BT25" s="622"/>
      <c r="BU25" s="622"/>
      <c r="BV25" s="622"/>
      <c r="BW25" s="622"/>
      <c r="BX25" s="622"/>
      <c r="BY25" s="622"/>
      <c r="BZ25" s="622"/>
      <c r="CA25" s="622"/>
      <c r="CB25" s="631"/>
      <c r="CD25" s="636" t="s">
        <v>295</v>
      </c>
      <c r="CE25" s="637"/>
      <c r="CF25" s="637"/>
      <c r="CG25" s="637"/>
      <c r="CH25" s="637"/>
      <c r="CI25" s="637"/>
      <c r="CJ25" s="637"/>
      <c r="CK25" s="637"/>
      <c r="CL25" s="637"/>
      <c r="CM25" s="637"/>
      <c r="CN25" s="637"/>
      <c r="CO25" s="637"/>
      <c r="CP25" s="637"/>
      <c r="CQ25" s="638"/>
      <c r="CR25" s="621">
        <v>2382756</v>
      </c>
      <c r="CS25" s="654"/>
      <c r="CT25" s="654"/>
      <c r="CU25" s="654"/>
      <c r="CV25" s="654"/>
      <c r="CW25" s="654"/>
      <c r="CX25" s="654"/>
      <c r="CY25" s="655"/>
      <c r="CZ25" s="626">
        <v>14.1</v>
      </c>
      <c r="DA25" s="656"/>
      <c r="DB25" s="656"/>
      <c r="DC25" s="659"/>
      <c r="DD25" s="630">
        <v>2034457</v>
      </c>
      <c r="DE25" s="654"/>
      <c r="DF25" s="654"/>
      <c r="DG25" s="654"/>
      <c r="DH25" s="654"/>
      <c r="DI25" s="654"/>
      <c r="DJ25" s="654"/>
      <c r="DK25" s="655"/>
      <c r="DL25" s="630">
        <v>1948276</v>
      </c>
      <c r="DM25" s="654"/>
      <c r="DN25" s="654"/>
      <c r="DO25" s="654"/>
      <c r="DP25" s="654"/>
      <c r="DQ25" s="654"/>
      <c r="DR25" s="654"/>
      <c r="DS25" s="654"/>
      <c r="DT25" s="654"/>
      <c r="DU25" s="654"/>
      <c r="DV25" s="655"/>
      <c r="DW25" s="626">
        <v>23.4</v>
      </c>
      <c r="DX25" s="656"/>
      <c r="DY25" s="656"/>
      <c r="DZ25" s="656"/>
      <c r="EA25" s="656"/>
      <c r="EB25" s="656"/>
      <c r="EC25" s="657"/>
    </row>
    <row r="26" spans="2:133" ht="11.25" customHeight="1" x14ac:dyDescent="0.15">
      <c r="B26" s="618" t="s">
        <v>296</v>
      </c>
      <c r="C26" s="619"/>
      <c r="D26" s="619"/>
      <c r="E26" s="619"/>
      <c r="F26" s="619"/>
      <c r="G26" s="619"/>
      <c r="H26" s="619"/>
      <c r="I26" s="619"/>
      <c r="J26" s="619"/>
      <c r="K26" s="619"/>
      <c r="L26" s="619"/>
      <c r="M26" s="619"/>
      <c r="N26" s="619"/>
      <c r="O26" s="619"/>
      <c r="P26" s="619"/>
      <c r="Q26" s="620"/>
      <c r="R26" s="621">
        <v>114516</v>
      </c>
      <c r="S26" s="622"/>
      <c r="T26" s="622"/>
      <c r="U26" s="622"/>
      <c r="V26" s="622"/>
      <c r="W26" s="622"/>
      <c r="X26" s="622"/>
      <c r="Y26" s="623"/>
      <c r="Z26" s="624">
        <v>0.7</v>
      </c>
      <c r="AA26" s="624"/>
      <c r="AB26" s="624"/>
      <c r="AC26" s="624"/>
      <c r="AD26" s="625" t="s">
        <v>182</v>
      </c>
      <c r="AE26" s="625"/>
      <c r="AF26" s="625"/>
      <c r="AG26" s="625"/>
      <c r="AH26" s="625"/>
      <c r="AI26" s="625"/>
      <c r="AJ26" s="625"/>
      <c r="AK26" s="625"/>
      <c r="AL26" s="626" t="s">
        <v>182</v>
      </c>
      <c r="AM26" s="627"/>
      <c r="AN26" s="627"/>
      <c r="AO26" s="628"/>
      <c r="AP26" s="639" t="s">
        <v>297</v>
      </c>
      <c r="AQ26" s="660"/>
      <c r="AR26" s="660"/>
      <c r="AS26" s="660"/>
      <c r="AT26" s="660"/>
      <c r="AU26" s="660"/>
      <c r="AV26" s="660"/>
      <c r="AW26" s="660"/>
      <c r="AX26" s="660"/>
      <c r="AY26" s="660"/>
      <c r="AZ26" s="660"/>
      <c r="BA26" s="660"/>
      <c r="BB26" s="660"/>
      <c r="BC26" s="660"/>
      <c r="BD26" s="660"/>
      <c r="BE26" s="660"/>
      <c r="BF26" s="641"/>
      <c r="BG26" s="621" t="s">
        <v>182</v>
      </c>
      <c r="BH26" s="622"/>
      <c r="BI26" s="622"/>
      <c r="BJ26" s="622"/>
      <c r="BK26" s="622"/>
      <c r="BL26" s="622"/>
      <c r="BM26" s="622"/>
      <c r="BN26" s="623"/>
      <c r="BO26" s="624" t="s">
        <v>243</v>
      </c>
      <c r="BP26" s="624"/>
      <c r="BQ26" s="624"/>
      <c r="BR26" s="624"/>
      <c r="BS26" s="630" t="s">
        <v>243</v>
      </c>
      <c r="BT26" s="622"/>
      <c r="BU26" s="622"/>
      <c r="BV26" s="622"/>
      <c r="BW26" s="622"/>
      <c r="BX26" s="622"/>
      <c r="BY26" s="622"/>
      <c r="BZ26" s="622"/>
      <c r="CA26" s="622"/>
      <c r="CB26" s="631"/>
      <c r="CD26" s="636" t="s">
        <v>298</v>
      </c>
      <c r="CE26" s="637"/>
      <c r="CF26" s="637"/>
      <c r="CG26" s="637"/>
      <c r="CH26" s="637"/>
      <c r="CI26" s="637"/>
      <c r="CJ26" s="637"/>
      <c r="CK26" s="637"/>
      <c r="CL26" s="637"/>
      <c r="CM26" s="637"/>
      <c r="CN26" s="637"/>
      <c r="CO26" s="637"/>
      <c r="CP26" s="637"/>
      <c r="CQ26" s="638"/>
      <c r="CR26" s="621">
        <v>1358675</v>
      </c>
      <c r="CS26" s="622"/>
      <c r="CT26" s="622"/>
      <c r="CU26" s="622"/>
      <c r="CV26" s="622"/>
      <c r="CW26" s="622"/>
      <c r="CX26" s="622"/>
      <c r="CY26" s="623"/>
      <c r="CZ26" s="626">
        <v>8</v>
      </c>
      <c r="DA26" s="656"/>
      <c r="DB26" s="656"/>
      <c r="DC26" s="659"/>
      <c r="DD26" s="630">
        <v>1195643</v>
      </c>
      <c r="DE26" s="622"/>
      <c r="DF26" s="622"/>
      <c r="DG26" s="622"/>
      <c r="DH26" s="622"/>
      <c r="DI26" s="622"/>
      <c r="DJ26" s="622"/>
      <c r="DK26" s="623"/>
      <c r="DL26" s="630" t="s">
        <v>182</v>
      </c>
      <c r="DM26" s="622"/>
      <c r="DN26" s="622"/>
      <c r="DO26" s="622"/>
      <c r="DP26" s="622"/>
      <c r="DQ26" s="622"/>
      <c r="DR26" s="622"/>
      <c r="DS26" s="622"/>
      <c r="DT26" s="622"/>
      <c r="DU26" s="622"/>
      <c r="DV26" s="623"/>
      <c r="DW26" s="626" t="s">
        <v>182</v>
      </c>
      <c r="DX26" s="656"/>
      <c r="DY26" s="656"/>
      <c r="DZ26" s="656"/>
      <c r="EA26" s="656"/>
      <c r="EB26" s="656"/>
      <c r="EC26" s="657"/>
    </row>
    <row r="27" spans="2:133" ht="11.25" customHeight="1" x14ac:dyDescent="0.15">
      <c r="B27" s="618" t="s">
        <v>299</v>
      </c>
      <c r="C27" s="619"/>
      <c r="D27" s="619"/>
      <c r="E27" s="619"/>
      <c r="F27" s="619"/>
      <c r="G27" s="619"/>
      <c r="H27" s="619"/>
      <c r="I27" s="619"/>
      <c r="J27" s="619"/>
      <c r="K27" s="619"/>
      <c r="L27" s="619"/>
      <c r="M27" s="619"/>
      <c r="N27" s="619"/>
      <c r="O27" s="619"/>
      <c r="P27" s="619"/>
      <c r="Q27" s="620"/>
      <c r="R27" s="621">
        <v>2492869</v>
      </c>
      <c r="S27" s="622"/>
      <c r="T27" s="622"/>
      <c r="U27" s="622"/>
      <c r="V27" s="622"/>
      <c r="W27" s="622"/>
      <c r="X27" s="622"/>
      <c r="Y27" s="623"/>
      <c r="Z27" s="624">
        <v>14.6</v>
      </c>
      <c r="AA27" s="624"/>
      <c r="AB27" s="624"/>
      <c r="AC27" s="624"/>
      <c r="AD27" s="625" t="s">
        <v>182</v>
      </c>
      <c r="AE27" s="625"/>
      <c r="AF27" s="625"/>
      <c r="AG27" s="625"/>
      <c r="AH27" s="625"/>
      <c r="AI27" s="625"/>
      <c r="AJ27" s="625"/>
      <c r="AK27" s="625"/>
      <c r="AL27" s="626" t="s">
        <v>182</v>
      </c>
      <c r="AM27" s="627"/>
      <c r="AN27" s="627"/>
      <c r="AO27" s="628"/>
      <c r="AP27" s="618" t="s">
        <v>300</v>
      </c>
      <c r="AQ27" s="619"/>
      <c r="AR27" s="619"/>
      <c r="AS27" s="619"/>
      <c r="AT27" s="619"/>
      <c r="AU27" s="619"/>
      <c r="AV27" s="619"/>
      <c r="AW27" s="619"/>
      <c r="AX27" s="619"/>
      <c r="AY27" s="619"/>
      <c r="AZ27" s="619"/>
      <c r="BA27" s="619"/>
      <c r="BB27" s="619"/>
      <c r="BC27" s="619"/>
      <c r="BD27" s="619"/>
      <c r="BE27" s="619"/>
      <c r="BF27" s="620"/>
      <c r="BG27" s="621">
        <v>4021372</v>
      </c>
      <c r="BH27" s="622"/>
      <c r="BI27" s="622"/>
      <c r="BJ27" s="622"/>
      <c r="BK27" s="622"/>
      <c r="BL27" s="622"/>
      <c r="BM27" s="622"/>
      <c r="BN27" s="623"/>
      <c r="BO27" s="624">
        <v>100</v>
      </c>
      <c r="BP27" s="624"/>
      <c r="BQ27" s="624"/>
      <c r="BR27" s="624"/>
      <c r="BS27" s="630">
        <v>199557</v>
      </c>
      <c r="BT27" s="622"/>
      <c r="BU27" s="622"/>
      <c r="BV27" s="622"/>
      <c r="BW27" s="622"/>
      <c r="BX27" s="622"/>
      <c r="BY27" s="622"/>
      <c r="BZ27" s="622"/>
      <c r="CA27" s="622"/>
      <c r="CB27" s="631"/>
      <c r="CD27" s="636" t="s">
        <v>301</v>
      </c>
      <c r="CE27" s="637"/>
      <c r="CF27" s="637"/>
      <c r="CG27" s="637"/>
      <c r="CH27" s="637"/>
      <c r="CI27" s="637"/>
      <c r="CJ27" s="637"/>
      <c r="CK27" s="637"/>
      <c r="CL27" s="637"/>
      <c r="CM27" s="637"/>
      <c r="CN27" s="637"/>
      <c r="CO27" s="637"/>
      <c r="CP27" s="637"/>
      <c r="CQ27" s="638"/>
      <c r="CR27" s="621">
        <v>3403464</v>
      </c>
      <c r="CS27" s="654"/>
      <c r="CT27" s="654"/>
      <c r="CU27" s="654"/>
      <c r="CV27" s="654"/>
      <c r="CW27" s="654"/>
      <c r="CX27" s="654"/>
      <c r="CY27" s="655"/>
      <c r="CZ27" s="626">
        <v>20.100000000000001</v>
      </c>
      <c r="DA27" s="656"/>
      <c r="DB27" s="656"/>
      <c r="DC27" s="659"/>
      <c r="DD27" s="630">
        <v>923134</v>
      </c>
      <c r="DE27" s="654"/>
      <c r="DF27" s="654"/>
      <c r="DG27" s="654"/>
      <c r="DH27" s="654"/>
      <c r="DI27" s="654"/>
      <c r="DJ27" s="654"/>
      <c r="DK27" s="655"/>
      <c r="DL27" s="630">
        <v>921613</v>
      </c>
      <c r="DM27" s="654"/>
      <c r="DN27" s="654"/>
      <c r="DO27" s="654"/>
      <c r="DP27" s="654"/>
      <c r="DQ27" s="654"/>
      <c r="DR27" s="654"/>
      <c r="DS27" s="654"/>
      <c r="DT27" s="654"/>
      <c r="DU27" s="654"/>
      <c r="DV27" s="655"/>
      <c r="DW27" s="626">
        <v>11.1</v>
      </c>
      <c r="DX27" s="656"/>
      <c r="DY27" s="656"/>
      <c r="DZ27" s="656"/>
      <c r="EA27" s="656"/>
      <c r="EB27" s="656"/>
      <c r="EC27" s="657"/>
    </row>
    <row r="28" spans="2:133" ht="11.25" customHeight="1" x14ac:dyDescent="0.15">
      <c r="B28" s="663" t="s">
        <v>302</v>
      </c>
      <c r="C28" s="664"/>
      <c r="D28" s="664"/>
      <c r="E28" s="664"/>
      <c r="F28" s="664"/>
      <c r="G28" s="664"/>
      <c r="H28" s="664"/>
      <c r="I28" s="664"/>
      <c r="J28" s="664"/>
      <c r="K28" s="664"/>
      <c r="L28" s="664"/>
      <c r="M28" s="664"/>
      <c r="N28" s="664"/>
      <c r="O28" s="664"/>
      <c r="P28" s="664"/>
      <c r="Q28" s="665"/>
      <c r="R28" s="621">
        <v>156248</v>
      </c>
      <c r="S28" s="622"/>
      <c r="T28" s="622"/>
      <c r="U28" s="622"/>
      <c r="V28" s="622"/>
      <c r="W28" s="622"/>
      <c r="X28" s="622"/>
      <c r="Y28" s="623"/>
      <c r="Z28" s="624">
        <v>0.9</v>
      </c>
      <c r="AA28" s="624"/>
      <c r="AB28" s="624"/>
      <c r="AC28" s="624"/>
      <c r="AD28" s="625">
        <v>156248</v>
      </c>
      <c r="AE28" s="625"/>
      <c r="AF28" s="625"/>
      <c r="AG28" s="625"/>
      <c r="AH28" s="625"/>
      <c r="AI28" s="625"/>
      <c r="AJ28" s="625"/>
      <c r="AK28" s="625"/>
      <c r="AL28" s="626">
        <v>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303</v>
      </c>
      <c r="CE28" s="637"/>
      <c r="CF28" s="637"/>
      <c r="CG28" s="637"/>
      <c r="CH28" s="637"/>
      <c r="CI28" s="637"/>
      <c r="CJ28" s="637"/>
      <c r="CK28" s="637"/>
      <c r="CL28" s="637"/>
      <c r="CM28" s="637"/>
      <c r="CN28" s="637"/>
      <c r="CO28" s="637"/>
      <c r="CP28" s="637"/>
      <c r="CQ28" s="638"/>
      <c r="CR28" s="621">
        <v>1449594</v>
      </c>
      <c r="CS28" s="622"/>
      <c r="CT28" s="622"/>
      <c r="CU28" s="622"/>
      <c r="CV28" s="622"/>
      <c r="CW28" s="622"/>
      <c r="CX28" s="622"/>
      <c r="CY28" s="623"/>
      <c r="CZ28" s="626">
        <v>8.6</v>
      </c>
      <c r="DA28" s="656"/>
      <c r="DB28" s="656"/>
      <c r="DC28" s="659"/>
      <c r="DD28" s="630">
        <v>1348457</v>
      </c>
      <c r="DE28" s="622"/>
      <c r="DF28" s="622"/>
      <c r="DG28" s="622"/>
      <c r="DH28" s="622"/>
      <c r="DI28" s="622"/>
      <c r="DJ28" s="622"/>
      <c r="DK28" s="623"/>
      <c r="DL28" s="630">
        <v>1348457</v>
      </c>
      <c r="DM28" s="622"/>
      <c r="DN28" s="622"/>
      <c r="DO28" s="622"/>
      <c r="DP28" s="622"/>
      <c r="DQ28" s="622"/>
      <c r="DR28" s="622"/>
      <c r="DS28" s="622"/>
      <c r="DT28" s="622"/>
      <c r="DU28" s="622"/>
      <c r="DV28" s="623"/>
      <c r="DW28" s="626">
        <v>16.2</v>
      </c>
      <c r="DX28" s="656"/>
      <c r="DY28" s="656"/>
      <c r="DZ28" s="656"/>
      <c r="EA28" s="656"/>
      <c r="EB28" s="656"/>
      <c r="EC28" s="657"/>
    </row>
    <row r="29" spans="2:133" ht="11.25" customHeight="1" x14ac:dyDescent="0.15">
      <c r="B29" s="618" t="s">
        <v>304</v>
      </c>
      <c r="C29" s="619"/>
      <c r="D29" s="619"/>
      <c r="E29" s="619"/>
      <c r="F29" s="619"/>
      <c r="G29" s="619"/>
      <c r="H29" s="619"/>
      <c r="I29" s="619"/>
      <c r="J29" s="619"/>
      <c r="K29" s="619"/>
      <c r="L29" s="619"/>
      <c r="M29" s="619"/>
      <c r="N29" s="619"/>
      <c r="O29" s="619"/>
      <c r="P29" s="619"/>
      <c r="Q29" s="620"/>
      <c r="R29" s="621">
        <v>1254743</v>
      </c>
      <c r="S29" s="622"/>
      <c r="T29" s="622"/>
      <c r="U29" s="622"/>
      <c r="V29" s="622"/>
      <c r="W29" s="622"/>
      <c r="X29" s="622"/>
      <c r="Y29" s="623"/>
      <c r="Z29" s="624">
        <v>7.3</v>
      </c>
      <c r="AA29" s="624"/>
      <c r="AB29" s="624"/>
      <c r="AC29" s="624"/>
      <c r="AD29" s="625" t="s">
        <v>182</v>
      </c>
      <c r="AE29" s="625"/>
      <c r="AF29" s="625"/>
      <c r="AG29" s="625"/>
      <c r="AH29" s="625"/>
      <c r="AI29" s="625"/>
      <c r="AJ29" s="625"/>
      <c r="AK29" s="625"/>
      <c r="AL29" s="626" t="s">
        <v>243</v>
      </c>
      <c r="AM29" s="627"/>
      <c r="AN29" s="627"/>
      <c r="AO29" s="628"/>
      <c r="AP29" s="600" t="s">
        <v>223</v>
      </c>
      <c r="AQ29" s="601"/>
      <c r="AR29" s="601"/>
      <c r="AS29" s="601"/>
      <c r="AT29" s="601"/>
      <c r="AU29" s="601"/>
      <c r="AV29" s="601"/>
      <c r="AW29" s="601"/>
      <c r="AX29" s="601"/>
      <c r="AY29" s="601"/>
      <c r="AZ29" s="601"/>
      <c r="BA29" s="601"/>
      <c r="BB29" s="601"/>
      <c r="BC29" s="601"/>
      <c r="BD29" s="601"/>
      <c r="BE29" s="601"/>
      <c r="BF29" s="602"/>
      <c r="BG29" s="600" t="s">
        <v>305</v>
      </c>
      <c r="BH29" s="661"/>
      <c r="BI29" s="661"/>
      <c r="BJ29" s="661"/>
      <c r="BK29" s="661"/>
      <c r="BL29" s="661"/>
      <c r="BM29" s="661"/>
      <c r="BN29" s="661"/>
      <c r="BO29" s="661"/>
      <c r="BP29" s="661"/>
      <c r="BQ29" s="662"/>
      <c r="BR29" s="600" t="s">
        <v>306</v>
      </c>
      <c r="BS29" s="661"/>
      <c r="BT29" s="661"/>
      <c r="BU29" s="661"/>
      <c r="BV29" s="661"/>
      <c r="BW29" s="661"/>
      <c r="BX29" s="661"/>
      <c r="BY29" s="661"/>
      <c r="BZ29" s="661"/>
      <c r="CA29" s="661"/>
      <c r="CB29" s="662"/>
      <c r="CD29" s="684" t="s">
        <v>307</v>
      </c>
      <c r="CE29" s="685"/>
      <c r="CF29" s="636" t="s">
        <v>308</v>
      </c>
      <c r="CG29" s="637"/>
      <c r="CH29" s="637"/>
      <c r="CI29" s="637"/>
      <c r="CJ29" s="637"/>
      <c r="CK29" s="637"/>
      <c r="CL29" s="637"/>
      <c r="CM29" s="637"/>
      <c r="CN29" s="637"/>
      <c r="CO29" s="637"/>
      <c r="CP29" s="637"/>
      <c r="CQ29" s="638"/>
      <c r="CR29" s="621">
        <v>1449109</v>
      </c>
      <c r="CS29" s="654"/>
      <c r="CT29" s="654"/>
      <c r="CU29" s="654"/>
      <c r="CV29" s="654"/>
      <c r="CW29" s="654"/>
      <c r="CX29" s="654"/>
      <c r="CY29" s="655"/>
      <c r="CZ29" s="626">
        <v>8.6</v>
      </c>
      <c r="DA29" s="656"/>
      <c r="DB29" s="656"/>
      <c r="DC29" s="659"/>
      <c r="DD29" s="630">
        <v>1347972</v>
      </c>
      <c r="DE29" s="654"/>
      <c r="DF29" s="654"/>
      <c r="DG29" s="654"/>
      <c r="DH29" s="654"/>
      <c r="DI29" s="654"/>
      <c r="DJ29" s="654"/>
      <c r="DK29" s="655"/>
      <c r="DL29" s="630">
        <v>1347972</v>
      </c>
      <c r="DM29" s="654"/>
      <c r="DN29" s="654"/>
      <c r="DO29" s="654"/>
      <c r="DP29" s="654"/>
      <c r="DQ29" s="654"/>
      <c r="DR29" s="654"/>
      <c r="DS29" s="654"/>
      <c r="DT29" s="654"/>
      <c r="DU29" s="654"/>
      <c r="DV29" s="655"/>
      <c r="DW29" s="626">
        <v>16.2</v>
      </c>
      <c r="DX29" s="656"/>
      <c r="DY29" s="656"/>
      <c r="DZ29" s="656"/>
      <c r="EA29" s="656"/>
      <c r="EB29" s="656"/>
      <c r="EC29" s="657"/>
    </row>
    <row r="30" spans="2:133" ht="11.25" customHeight="1" x14ac:dyDescent="0.15">
      <c r="B30" s="618" t="s">
        <v>309</v>
      </c>
      <c r="C30" s="619"/>
      <c r="D30" s="619"/>
      <c r="E30" s="619"/>
      <c r="F30" s="619"/>
      <c r="G30" s="619"/>
      <c r="H30" s="619"/>
      <c r="I30" s="619"/>
      <c r="J30" s="619"/>
      <c r="K30" s="619"/>
      <c r="L30" s="619"/>
      <c r="M30" s="619"/>
      <c r="N30" s="619"/>
      <c r="O30" s="619"/>
      <c r="P30" s="619"/>
      <c r="Q30" s="620"/>
      <c r="R30" s="621">
        <v>37073</v>
      </c>
      <c r="S30" s="622"/>
      <c r="T30" s="622"/>
      <c r="U30" s="622"/>
      <c r="V30" s="622"/>
      <c r="W30" s="622"/>
      <c r="X30" s="622"/>
      <c r="Y30" s="623"/>
      <c r="Z30" s="624">
        <v>0.2</v>
      </c>
      <c r="AA30" s="624"/>
      <c r="AB30" s="624"/>
      <c r="AC30" s="624"/>
      <c r="AD30" s="625">
        <v>22252</v>
      </c>
      <c r="AE30" s="625"/>
      <c r="AF30" s="625"/>
      <c r="AG30" s="625"/>
      <c r="AH30" s="625"/>
      <c r="AI30" s="625"/>
      <c r="AJ30" s="625"/>
      <c r="AK30" s="625"/>
      <c r="AL30" s="626">
        <v>0.3</v>
      </c>
      <c r="AM30" s="627"/>
      <c r="AN30" s="627"/>
      <c r="AO30" s="628"/>
      <c r="AP30" s="669" t="s">
        <v>310</v>
      </c>
      <c r="AQ30" s="670"/>
      <c r="AR30" s="670"/>
      <c r="AS30" s="670"/>
      <c r="AT30" s="675" t="s">
        <v>311</v>
      </c>
      <c r="AU30" s="210"/>
      <c r="AV30" s="210"/>
      <c r="AW30" s="210"/>
      <c r="AX30" s="607" t="s">
        <v>186</v>
      </c>
      <c r="AY30" s="608"/>
      <c r="AZ30" s="608"/>
      <c r="BA30" s="608"/>
      <c r="BB30" s="608"/>
      <c r="BC30" s="608"/>
      <c r="BD30" s="608"/>
      <c r="BE30" s="608"/>
      <c r="BF30" s="609"/>
      <c r="BG30" s="681">
        <v>99.4</v>
      </c>
      <c r="BH30" s="682"/>
      <c r="BI30" s="682"/>
      <c r="BJ30" s="682"/>
      <c r="BK30" s="682"/>
      <c r="BL30" s="682"/>
      <c r="BM30" s="616">
        <v>96.6</v>
      </c>
      <c r="BN30" s="682"/>
      <c r="BO30" s="682"/>
      <c r="BP30" s="682"/>
      <c r="BQ30" s="683"/>
      <c r="BR30" s="681">
        <v>99.1</v>
      </c>
      <c r="BS30" s="682"/>
      <c r="BT30" s="682"/>
      <c r="BU30" s="682"/>
      <c r="BV30" s="682"/>
      <c r="BW30" s="682"/>
      <c r="BX30" s="616">
        <v>95.5</v>
      </c>
      <c r="BY30" s="682"/>
      <c r="BZ30" s="682"/>
      <c r="CA30" s="682"/>
      <c r="CB30" s="683"/>
      <c r="CD30" s="686"/>
      <c r="CE30" s="687"/>
      <c r="CF30" s="636" t="s">
        <v>312</v>
      </c>
      <c r="CG30" s="637"/>
      <c r="CH30" s="637"/>
      <c r="CI30" s="637"/>
      <c r="CJ30" s="637"/>
      <c r="CK30" s="637"/>
      <c r="CL30" s="637"/>
      <c r="CM30" s="637"/>
      <c r="CN30" s="637"/>
      <c r="CO30" s="637"/>
      <c r="CP30" s="637"/>
      <c r="CQ30" s="638"/>
      <c r="CR30" s="621">
        <v>1356136</v>
      </c>
      <c r="CS30" s="622"/>
      <c r="CT30" s="622"/>
      <c r="CU30" s="622"/>
      <c r="CV30" s="622"/>
      <c r="CW30" s="622"/>
      <c r="CX30" s="622"/>
      <c r="CY30" s="623"/>
      <c r="CZ30" s="626">
        <v>8</v>
      </c>
      <c r="DA30" s="656"/>
      <c r="DB30" s="656"/>
      <c r="DC30" s="659"/>
      <c r="DD30" s="630">
        <v>1255067</v>
      </c>
      <c r="DE30" s="622"/>
      <c r="DF30" s="622"/>
      <c r="DG30" s="622"/>
      <c r="DH30" s="622"/>
      <c r="DI30" s="622"/>
      <c r="DJ30" s="622"/>
      <c r="DK30" s="623"/>
      <c r="DL30" s="630">
        <v>1255067</v>
      </c>
      <c r="DM30" s="622"/>
      <c r="DN30" s="622"/>
      <c r="DO30" s="622"/>
      <c r="DP30" s="622"/>
      <c r="DQ30" s="622"/>
      <c r="DR30" s="622"/>
      <c r="DS30" s="622"/>
      <c r="DT30" s="622"/>
      <c r="DU30" s="622"/>
      <c r="DV30" s="623"/>
      <c r="DW30" s="626">
        <v>15.1</v>
      </c>
      <c r="DX30" s="656"/>
      <c r="DY30" s="656"/>
      <c r="DZ30" s="656"/>
      <c r="EA30" s="656"/>
      <c r="EB30" s="656"/>
      <c r="EC30" s="657"/>
    </row>
    <row r="31" spans="2:133" ht="11.25" customHeight="1" x14ac:dyDescent="0.15">
      <c r="B31" s="618" t="s">
        <v>313</v>
      </c>
      <c r="C31" s="619"/>
      <c r="D31" s="619"/>
      <c r="E31" s="619"/>
      <c r="F31" s="619"/>
      <c r="G31" s="619"/>
      <c r="H31" s="619"/>
      <c r="I31" s="619"/>
      <c r="J31" s="619"/>
      <c r="K31" s="619"/>
      <c r="L31" s="619"/>
      <c r="M31" s="619"/>
      <c r="N31" s="619"/>
      <c r="O31" s="619"/>
      <c r="P31" s="619"/>
      <c r="Q31" s="620"/>
      <c r="R31" s="621">
        <v>722504</v>
      </c>
      <c r="S31" s="622"/>
      <c r="T31" s="622"/>
      <c r="U31" s="622"/>
      <c r="V31" s="622"/>
      <c r="W31" s="622"/>
      <c r="X31" s="622"/>
      <c r="Y31" s="623"/>
      <c r="Z31" s="624">
        <v>4.2</v>
      </c>
      <c r="AA31" s="624"/>
      <c r="AB31" s="624"/>
      <c r="AC31" s="624"/>
      <c r="AD31" s="625" t="s">
        <v>243</v>
      </c>
      <c r="AE31" s="625"/>
      <c r="AF31" s="625"/>
      <c r="AG31" s="625"/>
      <c r="AH31" s="625"/>
      <c r="AI31" s="625"/>
      <c r="AJ31" s="625"/>
      <c r="AK31" s="625"/>
      <c r="AL31" s="626" t="s">
        <v>182</v>
      </c>
      <c r="AM31" s="627"/>
      <c r="AN31" s="627"/>
      <c r="AO31" s="628"/>
      <c r="AP31" s="671"/>
      <c r="AQ31" s="672"/>
      <c r="AR31" s="672"/>
      <c r="AS31" s="672"/>
      <c r="AT31" s="676"/>
      <c r="AU31" s="209" t="s">
        <v>314</v>
      </c>
      <c r="AV31" s="209"/>
      <c r="AW31" s="209"/>
      <c r="AX31" s="618" t="s">
        <v>315</v>
      </c>
      <c r="AY31" s="619"/>
      <c r="AZ31" s="619"/>
      <c r="BA31" s="619"/>
      <c r="BB31" s="619"/>
      <c r="BC31" s="619"/>
      <c r="BD31" s="619"/>
      <c r="BE31" s="619"/>
      <c r="BF31" s="620"/>
      <c r="BG31" s="678">
        <v>99.3</v>
      </c>
      <c r="BH31" s="654"/>
      <c r="BI31" s="654"/>
      <c r="BJ31" s="654"/>
      <c r="BK31" s="654"/>
      <c r="BL31" s="654"/>
      <c r="BM31" s="627">
        <v>96.8</v>
      </c>
      <c r="BN31" s="679"/>
      <c r="BO31" s="679"/>
      <c r="BP31" s="679"/>
      <c r="BQ31" s="680"/>
      <c r="BR31" s="678">
        <v>99</v>
      </c>
      <c r="BS31" s="654"/>
      <c r="BT31" s="654"/>
      <c r="BU31" s="654"/>
      <c r="BV31" s="654"/>
      <c r="BW31" s="654"/>
      <c r="BX31" s="627">
        <v>95.8</v>
      </c>
      <c r="BY31" s="679"/>
      <c r="BZ31" s="679"/>
      <c r="CA31" s="679"/>
      <c r="CB31" s="680"/>
      <c r="CD31" s="686"/>
      <c r="CE31" s="687"/>
      <c r="CF31" s="636" t="s">
        <v>316</v>
      </c>
      <c r="CG31" s="637"/>
      <c r="CH31" s="637"/>
      <c r="CI31" s="637"/>
      <c r="CJ31" s="637"/>
      <c r="CK31" s="637"/>
      <c r="CL31" s="637"/>
      <c r="CM31" s="637"/>
      <c r="CN31" s="637"/>
      <c r="CO31" s="637"/>
      <c r="CP31" s="637"/>
      <c r="CQ31" s="638"/>
      <c r="CR31" s="621">
        <v>92973</v>
      </c>
      <c r="CS31" s="654"/>
      <c r="CT31" s="654"/>
      <c r="CU31" s="654"/>
      <c r="CV31" s="654"/>
      <c r="CW31" s="654"/>
      <c r="CX31" s="654"/>
      <c r="CY31" s="655"/>
      <c r="CZ31" s="626">
        <v>0.5</v>
      </c>
      <c r="DA31" s="656"/>
      <c r="DB31" s="656"/>
      <c r="DC31" s="659"/>
      <c r="DD31" s="630">
        <v>92905</v>
      </c>
      <c r="DE31" s="654"/>
      <c r="DF31" s="654"/>
      <c r="DG31" s="654"/>
      <c r="DH31" s="654"/>
      <c r="DI31" s="654"/>
      <c r="DJ31" s="654"/>
      <c r="DK31" s="655"/>
      <c r="DL31" s="630">
        <v>92905</v>
      </c>
      <c r="DM31" s="654"/>
      <c r="DN31" s="654"/>
      <c r="DO31" s="654"/>
      <c r="DP31" s="654"/>
      <c r="DQ31" s="654"/>
      <c r="DR31" s="654"/>
      <c r="DS31" s="654"/>
      <c r="DT31" s="654"/>
      <c r="DU31" s="654"/>
      <c r="DV31" s="655"/>
      <c r="DW31" s="626">
        <v>1.1000000000000001</v>
      </c>
      <c r="DX31" s="656"/>
      <c r="DY31" s="656"/>
      <c r="DZ31" s="656"/>
      <c r="EA31" s="656"/>
      <c r="EB31" s="656"/>
      <c r="EC31" s="657"/>
    </row>
    <row r="32" spans="2:133" ht="11.25" customHeight="1" x14ac:dyDescent="0.15">
      <c r="B32" s="618" t="s">
        <v>317</v>
      </c>
      <c r="C32" s="619"/>
      <c r="D32" s="619"/>
      <c r="E32" s="619"/>
      <c r="F32" s="619"/>
      <c r="G32" s="619"/>
      <c r="H32" s="619"/>
      <c r="I32" s="619"/>
      <c r="J32" s="619"/>
      <c r="K32" s="619"/>
      <c r="L32" s="619"/>
      <c r="M32" s="619"/>
      <c r="N32" s="619"/>
      <c r="O32" s="619"/>
      <c r="P32" s="619"/>
      <c r="Q32" s="620"/>
      <c r="R32" s="621">
        <v>719918</v>
      </c>
      <c r="S32" s="622"/>
      <c r="T32" s="622"/>
      <c r="U32" s="622"/>
      <c r="V32" s="622"/>
      <c r="W32" s="622"/>
      <c r="X32" s="622"/>
      <c r="Y32" s="623"/>
      <c r="Z32" s="624">
        <v>4.2</v>
      </c>
      <c r="AA32" s="624"/>
      <c r="AB32" s="624"/>
      <c r="AC32" s="624"/>
      <c r="AD32" s="625" t="s">
        <v>182</v>
      </c>
      <c r="AE32" s="625"/>
      <c r="AF32" s="625"/>
      <c r="AG32" s="625"/>
      <c r="AH32" s="625"/>
      <c r="AI32" s="625"/>
      <c r="AJ32" s="625"/>
      <c r="AK32" s="625"/>
      <c r="AL32" s="626" t="s">
        <v>182</v>
      </c>
      <c r="AM32" s="627"/>
      <c r="AN32" s="627"/>
      <c r="AO32" s="628"/>
      <c r="AP32" s="673"/>
      <c r="AQ32" s="674"/>
      <c r="AR32" s="674"/>
      <c r="AS32" s="674"/>
      <c r="AT32" s="677"/>
      <c r="AU32" s="211"/>
      <c r="AV32" s="211"/>
      <c r="AW32" s="211"/>
      <c r="AX32" s="666" t="s">
        <v>318</v>
      </c>
      <c r="AY32" s="667"/>
      <c r="AZ32" s="667"/>
      <c r="BA32" s="667"/>
      <c r="BB32" s="667"/>
      <c r="BC32" s="667"/>
      <c r="BD32" s="667"/>
      <c r="BE32" s="667"/>
      <c r="BF32" s="668"/>
      <c r="BG32" s="690">
        <v>99.3</v>
      </c>
      <c r="BH32" s="691"/>
      <c r="BI32" s="691"/>
      <c r="BJ32" s="691"/>
      <c r="BK32" s="691"/>
      <c r="BL32" s="691"/>
      <c r="BM32" s="692">
        <v>95.9</v>
      </c>
      <c r="BN32" s="691"/>
      <c r="BO32" s="691"/>
      <c r="BP32" s="691"/>
      <c r="BQ32" s="693"/>
      <c r="BR32" s="690">
        <v>99.2</v>
      </c>
      <c r="BS32" s="691"/>
      <c r="BT32" s="691"/>
      <c r="BU32" s="691"/>
      <c r="BV32" s="691"/>
      <c r="BW32" s="691"/>
      <c r="BX32" s="692">
        <v>94.4</v>
      </c>
      <c r="BY32" s="691"/>
      <c r="BZ32" s="691"/>
      <c r="CA32" s="691"/>
      <c r="CB32" s="693"/>
      <c r="CD32" s="688"/>
      <c r="CE32" s="689"/>
      <c r="CF32" s="636" t="s">
        <v>319</v>
      </c>
      <c r="CG32" s="637"/>
      <c r="CH32" s="637"/>
      <c r="CI32" s="637"/>
      <c r="CJ32" s="637"/>
      <c r="CK32" s="637"/>
      <c r="CL32" s="637"/>
      <c r="CM32" s="637"/>
      <c r="CN32" s="637"/>
      <c r="CO32" s="637"/>
      <c r="CP32" s="637"/>
      <c r="CQ32" s="638"/>
      <c r="CR32" s="621">
        <v>485</v>
      </c>
      <c r="CS32" s="622"/>
      <c r="CT32" s="622"/>
      <c r="CU32" s="622"/>
      <c r="CV32" s="622"/>
      <c r="CW32" s="622"/>
      <c r="CX32" s="622"/>
      <c r="CY32" s="623"/>
      <c r="CZ32" s="626">
        <v>0</v>
      </c>
      <c r="DA32" s="656"/>
      <c r="DB32" s="656"/>
      <c r="DC32" s="659"/>
      <c r="DD32" s="630">
        <v>485</v>
      </c>
      <c r="DE32" s="622"/>
      <c r="DF32" s="622"/>
      <c r="DG32" s="622"/>
      <c r="DH32" s="622"/>
      <c r="DI32" s="622"/>
      <c r="DJ32" s="622"/>
      <c r="DK32" s="623"/>
      <c r="DL32" s="630">
        <v>485</v>
      </c>
      <c r="DM32" s="622"/>
      <c r="DN32" s="622"/>
      <c r="DO32" s="622"/>
      <c r="DP32" s="622"/>
      <c r="DQ32" s="622"/>
      <c r="DR32" s="622"/>
      <c r="DS32" s="622"/>
      <c r="DT32" s="622"/>
      <c r="DU32" s="622"/>
      <c r="DV32" s="623"/>
      <c r="DW32" s="626">
        <v>0</v>
      </c>
      <c r="DX32" s="656"/>
      <c r="DY32" s="656"/>
      <c r="DZ32" s="656"/>
      <c r="EA32" s="656"/>
      <c r="EB32" s="656"/>
      <c r="EC32" s="657"/>
    </row>
    <row r="33" spans="2:133" ht="11.25" customHeight="1" x14ac:dyDescent="0.15">
      <c r="B33" s="618" t="s">
        <v>320</v>
      </c>
      <c r="C33" s="619"/>
      <c r="D33" s="619"/>
      <c r="E33" s="619"/>
      <c r="F33" s="619"/>
      <c r="G33" s="619"/>
      <c r="H33" s="619"/>
      <c r="I33" s="619"/>
      <c r="J33" s="619"/>
      <c r="K33" s="619"/>
      <c r="L33" s="619"/>
      <c r="M33" s="619"/>
      <c r="N33" s="619"/>
      <c r="O33" s="619"/>
      <c r="P33" s="619"/>
      <c r="Q33" s="620"/>
      <c r="R33" s="621">
        <v>243087</v>
      </c>
      <c r="S33" s="622"/>
      <c r="T33" s="622"/>
      <c r="U33" s="622"/>
      <c r="V33" s="622"/>
      <c r="W33" s="622"/>
      <c r="X33" s="622"/>
      <c r="Y33" s="623"/>
      <c r="Z33" s="624">
        <v>1.4</v>
      </c>
      <c r="AA33" s="624"/>
      <c r="AB33" s="624"/>
      <c r="AC33" s="624"/>
      <c r="AD33" s="625" t="s">
        <v>182</v>
      </c>
      <c r="AE33" s="625"/>
      <c r="AF33" s="625"/>
      <c r="AG33" s="625"/>
      <c r="AH33" s="625"/>
      <c r="AI33" s="625"/>
      <c r="AJ33" s="625"/>
      <c r="AK33" s="625"/>
      <c r="AL33" s="626" t="s">
        <v>243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321</v>
      </c>
      <c r="CE33" s="637"/>
      <c r="CF33" s="637"/>
      <c r="CG33" s="637"/>
      <c r="CH33" s="637"/>
      <c r="CI33" s="637"/>
      <c r="CJ33" s="637"/>
      <c r="CK33" s="637"/>
      <c r="CL33" s="637"/>
      <c r="CM33" s="637"/>
      <c r="CN33" s="637"/>
      <c r="CO33" s="637"/>
      <c r="CP33" s="637"/>
      <c r="CQ33" s="638"/>
      <c r="CR33" s="621">
        <v>7704056</v>
      </c>
      <c r="CS33" s="654"/>
      <c r="CT33" s="654"/>
      <c r="CU33" s="654"/>
      <c r="CV33" s="654"/>
      <c r="CW33" s="654"/>
      <c r="CX33" s="654"/>
      <c r="CY33" s="655"/>
      <c r="CZ33" s="626">
        <v>45.5</v>
      </c>
      <c r="DA33" s="656"/>
      <c r="DB33" s="656"/>
      <c r="DC33" s="659"/>
      <c r="DD33" s="630">
        <v>5339062</v>
      </c>
      <c r="DE33" s="654"/>
      <c r="DF33" s="654"/>
      <c r="DG33" s="654"/>
      <c r="DH33" s="654"/>
      <c r="DI33" s="654"/>
      <c r="DJ33" s="654"/>
      <c r="DK33" s="655"/>
      <c r="DL33" s="630">
        <v>3558703</v>
      </c>
      <c r="DM33" s="654"/>
      <c r="DN33" s="654"/>
      <c r="DO33" s="654"/>
      <c r="DP33" s="654"/>
      <c r="DQ33" s="654"/>
      <c r="DR33" s="654"/>
      <c r="DS33" s="654"/>
      <c r="DT33" s="654"/>
      <c r="DU33" s="654"/>
      <c r="DV33" s="655"/>
      <c r="DW33" s="626">
        <v>42.7</v>
      </c>
      <c r="DX33" s="656"/>
      <c r="DY33" s="656"/>
      <c r="DZ33" s="656"/>
      <c r="EA33" s="656"/>
      <c r="EB33" s="656"/>
      <c r="EC33" s="657"/>
    </row>
    <row r="34" spans="2:133" ht="11.25" customHeight="1" x14ac:dyDescent="0.15">
      <c r="B34" s="618" t="s">
        <v>322</v>
      </c>
      <c r="C34" s="619"/>
      <c r="D34" s="619"/>
      <c r="E34" s="619"/>
      <c r="F34" s="619"/>
      <c r="G34" s="619"/>
      <c r="H34" s="619"/>
      <c r="I34" s="619"/>
      <c r="J34" s="619"/>
      <c r="K34" s="619"/>
      <c r="L34" s="619"/>
      <c r="M34" s="619"/>
      <c r="N34" s="619"/>
      <c r="O34" s="619"/>
      <c r="P34" s="619"/>
      <c r="Q34" s="620"/>
      <c r="R34" s="621">
        <v>1431843</v>
      </c>
      <c r="S34" s="622"/>
      <c r="T34" s="622"/>
      <c r="U34" s="622"/>
      <c r="V34" s="622"/>
      <c r="W34" s="622"/>
      <c r="X34" s="622"/>
      <c r="Y34" s="623"/>
      <c r="Z34" s="624">
        <v>8.4</v>
      </c>
      <c r="AA34" s="624"/>
      <c r="AB34" s="624"/>
      <c r="AC34" s="624"/>
      <c r="AD34" s="625">
        <v>5259</v>
      </c>
      <c r="AE34" s="625"/>
      <c r="AF34" s="625"/>
      <c r="AG34" s="625"/>
      <c r="AH34" s="625"/>
      <c r="AI34" s="625"/>
      <c r="AJ34" s="625"/>
      <c r="AK34" s="625"/>
      <c r="AL34" s="626">
        <v>0.1</v>
      </c>
      <c r="AM34" s="627"/>
      <c r="AN34" s="627"/>
      <c r="AO34" s="628"/>
      <c r="AP34" s="214"/>
      <c r="AQ34" s="600" t="s">
        <v>323</v>
      </c>
      <c r="AR34" s="601"/>
      <c r="AS34" s="601"/>
      <c r="AT34" s="601"/>
      <c r="AU34" s="601"/>
      <c r="AV34" s="601"/>
      <c r="AW34" s="601"/>
      <c r="AX34" s="601"/>
      <c r="AY34" s="601"/>
      <c r="AZ34" s="601"/>
      <c r="BA34" s="601"/>
      <c r="BB34" s="601"/>
      <c r="BC34" s="601"/>
      <c r="BD34" s="601"/>
      <c r="BE34" s="601"/>
      <c r="BF34" s="602"/>
      <c r="BG34" s="600" t="s">
        <v>324</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325</v>
      </c>
      <c r="CE34" s="637"/>
      <c r="CF34" s="637"/>
      <c r="CG34" s="637"/>
      <c r="CH34" s="637"/>
      <c r="CI34" s="637"/>
      <c r="CJ34" s="637"/>
      <c r="CK34" s="637"/>
      <c r="CL34" s="637"/>
      <c r="CM34" s="637"/>
      <c r="CN34" s="637"/>
      <c r="CO34" s="637"/>
      <c r="CP34" s="637"/>
      <c r="CQ34" s="638"/>
      <c r="CR34" s="621">
        <v>2189897</v>
      </c>
      <c r="CS34" s="622"/>
      <c r="CT34" s="622"/>
      <c r="CU34" s="622"/>
      <c r="CV34" s="622"/>
      <c r="CW34" s="622"/>
      <c r="CX34" s="622"/>
      <c r="CY34" s="623"/>
      <c r="CZ34" s="626">
        <v>12.9</v>
      </c>
      <c r="DA34" s="656"/>
      <c r="DB34" s="656"/>
      <c r="DC34" s="659"/>
      <c r="DD34" s="630">
        <v>1597772</v>
      </c>
      <c r="DE34" s="622"/>
      <c r="DF34" s="622"/>
      <c r="DG34" s="622"/>
      <c r="DH34" s="622"/>
      <c r="DI34" s="622"/>
      <c r="DJ34" s="622"/>
      <c r="DK34" s="623"/>
      <c r="DL34" s="630">
        <v>1007863</v>
      </c>
      <c r="DM34" s="622"/>
      <c r="DN34" s="622"/>
      <c r="DO34" s="622"/>
      <c r="DP34" s="622"/>
      <c r="DQ34" s="622"/>
      <c r="DR34" s="622"/>
      <c r="DS34" s="622"/>
      <c r="DT34" s="622"/>
      <c r="DU34" s="622"/>
      <c r="DV34" s="623"/>
      <c r="DW34" s="626">
        <v>12.1</v>
      </c>
      <c r="DX34" s="656"/>
      <c r="DY34" s="656"/>
      <c r="DZ34" s="656"/>
      <c r="EA34" s="656"/>
      <c r="EB34" s="656"/>
      <c r="EC34" s="657"/>
    </row>
    <row r="35" spans="2:133" ht="11.25" customHeight="1" x14ac:dyDescent="0.15">
      <c r="B35" s="618" t="s">
        <v>326</v>
      </c>
      <c r="C35" s="619"/>
      <c r="D35" s="619"/>
      <c r="E35" s="619"/>
      <c r="F35" s="619"/>
      <c r="G35" s="619"/>
      <c r="H35" s="619"/>
      <c r="I35" s="619"/>
      <c r="J35" s="619"/>
      <c r="K35" s="619"/>
      <c r="L35" s="619"/>
      <c r="M35" s="619"/>
      <c r="N35" s="619"/>
      <c r="O35" s="619"/>
      <c r="P35" s="619"/>
      <c r="Q35" s="620"/>
      <c r="R35" s="621">
        <v>1254700</v>
      </c>
      <c r="S35" s="622"/>
      <c r="T35" s="622"/>
      <c r="U35" s="622"/>
      <c r="V35" s="622"/>
      <c r="W35" s="622"/>
      <c r="X35" s="622"/>
      <c r="Y35" s="623"/>
      <c r="Z35" s="624">
        <v>7.3</v>
      </c>
      <c r="AA35" s="624"/>
      <c r="AB35" s="624"/>
      <c r="AC35" s="624"/>
      <c r="AD35" s="625" t="s">
        <v>182</v>
      </c>
      <c r="AE35" s="625"/>
      <c r="AF35" s="625"/>
      <c r="AG35" s="625"/>
      <c r="AH35" s="625"/>
      <c r="AI35" s="625"/>
      <c r="AJ35" s="625"/>
      <c r="AK35" s="625"/>
      <c r="AL35" s="626" t="s">
        <v>243</v>
      </c>
      <c r="AM35" s="627"/>
      <c r="AN35" s="627"/>
      <c r="AO35" s="628"/>
      <c r="AP35" s="214"/>
      <c r="AQ35" s="694" t="s">
        <v>327</v>
      </c>
      <c r="AR35" s="695"/>
      <c r="AS35" s="695"/>
      <c r="AT35" s="695"/>
      <c r="AU35" s="695"/>
      <c r="AV35" s="695"/>
      <c r="AW35" s="695"/>
      <c r="AX35" s="695"/>
      <c r="AY35" s="696"/>
      <c r="AZ35" s="610">
        <v>2006028</v>
      </c>
      <c r="BA35" s="611"/>
      <c r="BB35" s="611"/>
      <c r="BC35" s="611"/>
      <c r="BD35" s="611"/>
      <c r="BE35" s="611"/>
      <c r="BF35" s="697"/>
      <c r="BG35" s="632" t="s">
        <v>328</v>
      </c>
      <c r="BH35" s="633"/>
      <c r="BI35" s="633"/>
      <c r="BJ35" s="633"/>
      <c r="BK35" s="633"/>
      <c r="BL35" s="633"/>
      <c r="BM35" s="633"/>
      <c r="BN35" s="633"/>
      <c r="BO35" s="633"/>
      <c r="BP35" s="633"/>
      <c r="BQ35" s="633"/>
      <c r="BR35" s="633"/>
      <c r="BS35" s="633"/>
      <c r="BT35" s="633"/>
      <c r="BU35" s="634"/>
      <c r="BV35" s="610">
        <v>211994</v>
      </c>
      <c r="BW35" s="611"/>
      <c r="BX35" s="611"/>
      <c r="BY35" s="611"/>
      <c r="BZ35" s="611"/>
      <c r="CA35" s="611"/>
      <c r="CB35" s="697"/>
      <c r="CD35" s="636" t="s">
        <v>329</v>
      </c>
      <c r="CE35" s="637"/>
      <c r="CF35" s="637"/>
      <c r="CG35" s="637"/>
      <c r="CH35" s="637"/>
      <c r="CI35" s="637"/>
      <c r="CJ35" s="637"/>
      <c r="CK35" s="637"/>
      <c r="CL35" s="637"/>
      <c r="CM35" s="637"/>
      <c r="CN35" s="637"/>
      <c r="CO35" s="637"/>
      <c r="CP35" s="637"/>
      <c r="CQ35" s="638"/>
      <c r="CR35" s="621">
        <v>119764</v>
      </c>
      <c r="CS35" s="654"/>
      <c r="CT35" s="654"/>
      <c r="CU35" s="654"/>
      <c r="CV35" s="654"/>
      <c r="CW35" s="654"/>
      <c r="CX35" s="654"/>
      <c r="CY35" s="655"/>
      <c r="CZ35" s="626">
        <v>0.7</v>
      </c>
      <c r="DA35" s="656"/>
      <c r="DB35" s="656"/>
      <c r="DC35" s="659"/>
      <c r="DD35" s="630">
        <v>70759</v>
      </c>
      <c r="DE35" s="654"/>
      <c r="DF35" s="654"/>
      <c r="DG35" s="654"/>
      <c r="DH35" s="654"/>
      <c r="DI35" s="654"/>
      <c r="DJ35" s="654"/>
      <c r="DK35" s="655"/>
      <c r="DL35" s="630">
        <v>42946</v>
      </c>
      <c r="DM35" s="654"/>
      <c r="DN35" s="654"/>
      <c r="DO35" s="654"/>
      <c r="DP35" s="654"/>
      <c r="DQ35" s="654"/>
      <c r="DR35" s="654"/>
      <c r="DS35" s="654"/>
      <c r="DT35" s="654"/>
      <c r="DU35" s="654"/>
      <c r="DV35" s="655"/>
      <c r="DW35" s="626">
        <v>0.5</v>
      </c>
      <c r="DX35" s="656"/>
      <c r="DY35" s="656"/>
      <c r="DZ35" s="656"/>
      <c r="EA35" s="656"/>
      <c r="EB35" s="656"/>
      <c r="EC35" s="657"/>
    </row>
    <row r="36" spans="2:133" ht="11.25" customHeight="1" x14ac:dyDescent="0.15">
      <c r="B36" s="618" t="s">
        <v>330</v>
      </c>
      <c r="C36" s="619"/>
      <c r="D36" s="619"/>
      <c r="E36" s="619"/>
      <c r="F36" s="619"/>
      <c r="G36" s="619"/>
      <c r="H36" s="619"/>
      <c r="I36" s="619"/>
      <c r="J36" s="619"/>
      <c r="K36" s="619"/>
      <c r="L36" s="619"/>
      <c r="M36" s="619"/>
      <c r="N36" s="619"/>
      <c r="O36" s="619"/>
      <c r="P36" s="619"/>
      <c r="Q36" s="620"/>
      <c r="R36" s="621" t="s">
        <v>182</v>
      </c>
      <c r="S36" s="622"/>
      <c r="T36" s="622"/>
      <c r="U36" s="622"/>
      <c r="V36" s="622"/>
      <c r="W36" s="622"/>
      <c r="X36" s="622"/>
      <c r="Y36" s="623"/>
      <c r="Z36" s="624" t="s">
        <v>243</v>
      </c>
      <c r="AA36" s="624"/>
      <c r="AB36" s="624"/>
      <c r="AC36" s="624"/>
      <c r="AD36" s="625" t="s">
        <v>243</v>
      </c>
      <c r="AE36" s="625"/>
      <c r="AF36" s="625"/>
      <c r="AG36" s="625"/>
      <c r="AH36" s="625"/>
      <c r="AI36" s="625"/>
      <c r="AJ36" s="625"/>
      <c r="AK36" s="625"/>
      <c r="AL36" s="626" t="s">
        <v>243</v>
      </c>
      <c r="AM36" s="627"/>
      <c r="AN36" s="627"/>
      <c r="AO36" s="628"/>
      <c r="AQ36" s="698" t="s">
        <v>331</v>
      </c>
      <c r="AR36" s="699"/>
      <c r="AS36" s="699"/>
      <c r="AT36" s="699"/>
      <c r="AU36" s="699"/>
      <c r="AV36" s="699"/>
      <c r="AW36" s="699"/>
      <c r="AX36" s="699"/>
      <c r="AY36" s="700"/>
      <c r="AZ36" s="621">
        <v>663836</v>
      </c>
      <c r="BA36" s="622"/>
      <c r="BB36" s="622"/>
      <c r="BC36" s="622"/>
      <c r="BD36" s="654"/>
      <c r="BE36" s="654"/>
      <c r="BF36" s="680"/>
      <c r="BG36" s="636" t="s">
        <v>332</v>
      </c>
      <c r="BH36" s="637"/>
      <c r="BI36" s="637"/>
      <c r="BJ36" s="637"/>
      <c r="BK36" s="637"/>
      <c r="BL36" s="637"/>
      <c r="BM36" s="637"/>
      <c r="BN36" s="637"/>
      <c r="BO36" s="637"/>
      <c r="BP36" s="637"/>
      <c r="BQ36" s="637"/>
      <c r="BR36" s="637"/>
      <c r="BS36" s="637"/>
      <c r="BT36" s="637"/>
      <c r="BU36" s="638"/>
      <c r="BV36" s="621">
        <v>128221</v>
      </c>
      <c r="BW36" s="622"/>
      <c r="BX36" s="622"/>
      <c r="BY36" s="622"/>
      <c r="BZ36" s="622"/>
      <c r="CA36" s="622"/>
      <c r="CB36" s="631"/>
      <c r="CD36" s="636" t="s">
        <v>333</v>
      </c>
      <c r="CE36" s="637"/>
      <c r="CF36" s="637"/>
      <c r="CG36" s="637"/>
      <c r="CH36" s="637"/>
      <c r="CI36" s="637"/>
      <c r="CJ36" s="637"/>
      <c r="CK36" s="637"/>
      <c r="CL36" s="637"/>
      <c r="CM36" s="637"/>
      <c r="CN36" s="637"/>
      <c r="CO36" s="637"/>
      <c r="CP36" s="637"/>
      <c r="CQ36" s="638"/>
      <c r="CR36" s="621">
        <v>1501309</v>
      </c>
      <c r="CS36" s="622"/>
      <c r="CT36" s="622"/>
      <c r="CU36" s="622"/>
      <c r="CV36" s="622"/>
      <c r="CW36" s="622"/>
      <c r="CX36" s="622"/>
      <c r="CY36" s="623"/>
      <c r="CZ36" s="626">
        <v>8.9</v>
      </c>
      <c r="DA36" s="656"/>
      <c r="DB36" s="656"/>
      <c r="DC36" s="659"/>
      <c r="DD36" s="630">
        <v>1174646</v>
      </c>
      <c r="DE36" s="622"/>
      <c r="DF36" s="622"/>
      <c r="DG36" s="622"/>
      <c r="DH36" s="622"/>
      <c r="DI36" s="622"/>
      <c r="DJ36" s="622"/>
      <c r="DK36" s="623"/>
      <c r="DL36" s="630">
        <v>849882</v>
      </c>
      <c r="DM36" s="622"/>
      <c r="DN36" s="622"/>
      <c r="DO36" s="622"/>
      <c r="DP36" s="622"/>
      <c r="DQ36" s="622"/>
      <c r="DR36" s="622"/>
      <c r="DS36" s="622"/>
      <c r="DT36" s="622"/>
      <c r="DU36" s="622"/>
      <c r="DV36" s="623"/>
      <c r="DW36" s="626">
        <v>10.199999999999999</v>
      </c>
      <c r="DX36" s="656"/>
      <c r="DY36" s="656"/>
      <c r="DZ36" s="656"/>
      <c r="EA36" s="656"/>
      <c r="EB36" s="656"/>
      <c r="EC36" s="657"/>
    </row>
    <row r="37" spans="2:133" ht="11.25" customHeight="1" x14ac:dyDescent="0.15">
      <c r="B37" s="618" t="s">
        <v>334</v>
      </c>
      <c r="C37" s="619"/>
      <c r="D37" s="619"/>
      <c r="E37" s="619"/>
      <c r="F37" s="619"/>
      <c r="G37" s="619"/>
      <c r="H37" s="619"/>
      <c r="I37" s="619"/>
      <c r="J37" s="619"/>
      <c r="K37" s="619"/>
      <c r="L37" s="619"/>
      <c r="M37" s="619"/>
      <c r="N37" s="619"/>
      <c r="O37" s="619"/>
      <c r="P37" s="619"/>
      <c r="Q37" s="620"/>
      <c r="R37" s="621">
        <v>452900</v>
      </c>
      <c r="S37" s="622"/>
      <c r="T37" s="622"/>
      <c r="U37" s="622"/>
      <c r="V37" s="622"/>
      <c r="W37" s="622"/>
      <c r="X37" s="622"/>
      <c r="Y37" s="623"/>
      <c r="Z37" s="624">
        <v>2.6</v>
      </c>
      <c r="AA37" s="624"/>
      <c r="AB37" s="624"/>
      <c r="AC37" s="624"/>
      <c r="AD37" s="625" t="s">
        <v>182</v>
      </c>
      <c r="AE37" s="625"/>
      <c r="AF37" s="625"/>
      <c r="AG37" s="625"/>
      <c r="AH37" s="625"/>
      <c r="AI37" s="625"/>
      <c r="AJ37" s="625"/>
      <c r="AK37" s="625"/>
      <c r="AL37" s="626" t="s">
        <v>182</v>
      </c>
      <c r="AM37" s="627"/>
      <c r="AN37" s="627"/>
      <c r="AO37" s="628"/>
      <c r="AQ37" s="698" t="s">
        <v>335</v>
      </c>
      <c r="AR37" s="699"/>
      <c r="AS37" s="699"/>
      <c r="AT37" s="699"/>
      <c r="AU37" s="699"/>
      <c r="AV37" s="699"/>
      <c r="AW37" s="699"/>
      <c r="AX37" s="699"/>
      <c r="AY37" s="700"/>
      <c r="AZ37" s="621" t="s">
        <v>243</v>
      </c>
      <c r="BA37" s="622"/>
      <c r="BB37" s="622"/>
      <c r="BC37" s="622"/>
      <c r="BD37" s="654"/>
      <c r="BE37" s="654"/>
      <c r="BF37" s="680"/>
      <c r="BG37" s="636" t="s">
        <v>336</v>
      </c>
      <c r="BH37" s="637"/>
      <c r="BI37" s="637"/>
      <c r="BJ37" s="637"/>
      <c r="BK37" s="637"/>
      <c r="BL37" s="637"/>
      <c r="BM37" s="637"/>
      <c r="BN37" s="637"/>
      <c r="BO37" s="637"/>
      <c r="BP37" s="637"/>
      <c r="BQ37" s="637"/>
      <c r="BR37" s="637"/>
      <c r="BS37" s="637"/>
      <c r="BT37" s="637"/>
      <c r="BU37" s="638"/>
      <c r="BV37" s="621">
        <v>4469</v>
      </c>
      <c r="BW37" s="622"/>
      <c r="BX37" s="622"/>
      <c r="BY37" s="622"/>
      <c r="BZ37" s="622"/>
      <c r="CA37" s="622"/>
      <c r="CB37" s="631"/>
      <c r="CD37" s="636" t="s">
        <v>337</v>
      </c>
      <c r="CE37" s="637"/>
      <c r="CF37" s="637"/>
      <c r="CG37" s="637"/>
      <c r="CH37" s="637"/>
      <c r="CI37" s="637"/>
      <c r="CJ37" s="637"/>
      <c r="CK37" s="637"/>
      <c r="CL37" s="637"/>
      <c r="CM37" s="637"/>
      <c r="CN37" s="637"/>
      <c r="CO37" s="637"/>
      <c r="CP37" s="637"/>
      <c r="CQ37" s="638"/>
      <c r="CR37" s="621">
        <v>629239</v>
      </c>
      <c r="CS37" s="654"/>
      <c r="CT37" s="654"/>
      <c r="CU37" s="654"/>
      <c r="CV37" s="654"/>
      <c r="CW37" s="654"/>
      <c r="CX37" s="654"/>
      <c r="CY37" s="655"/>
      <c r="CZ37" s="626">
        <v>3.7</v>
      </c>
      <c r="DA37" s="656"/>
      <c r="DB37" s="656"/>
      <c r="DC37" s="659"/>
      <c r="DD37" s="630">
        <v>629239</v>
      </c>
      <c r="DE37" s="654"/>
      <c r="DF37" s="654"/>
      <c r="DG37" s="654"/>
      <c r="DH37" s="654"/>
      <c r="DI37" s="654"/>
      <c r="DJ37" s="654"/>
      <c r="DK37" s="655"/>
      <c r="DL37" s="630">
        <v>558836</v>
      </c>
      <c r="DM37" s="654"/>
      <c r="DN37" s="654"/>
      <c r="DO37" s="654"/>
      <c r="DP37" s="654"/>
      <c r="DQ37" s="654"/>
      <c r="DR37" s="654"/>
      <c r="DS37" s="654"/>
      <c r="DT37" s="654"/>
      <c r="DU37" s="654"/>
      <c r="DV37" s="655"/>
      <c r="DW37" s="626">
        <v>6.7</v>
      </c>
      <c r="DX37" s="656"/>
      <c r="DY37" s="656"/>
      <c r="DZ37" s="656"/>
      <c r="EA37" s="656"/>
      <c r="EB37" s="656"/>
      <c r="EC37" s="657"/>
    </row>
    <row r="38" spans="2:133" ht="11.25" customHeight="1" x14ac:dyDescent="0.15">
      <c r="B38" s="666" t="s">
        <v>338</v>
      </c>
      <c r="C38" s="667"/>
      <c r="D38" s="667"/>
      <c r="E38" s="667"/>
      <c r="F38" s="667"/>
      <c r="G38" s="667"/>
      <c r="H38" s="667"/>
      <c r="I38" s="667"/>
      <c r="J38" s="667"/>
      <c r="K38" s="667"/>
      <c r="L38" s="667"/>
      <c r="M38" s="667"/>
      <c r="N38" s="667"/>
      <c r="O38" s="667"/>
      <c r="P38" s="667"/>
      <c r="Q38" s="668"/>
      <c r="R38" s="701">
        <v>17099043</v>
      </c>
      <c r="S38" s="702"/>
      <c r="T38" s="702"/>
      <c r="U38" s="702"/>
      <c r="V38" s="702"/>
      <c r="W38" s="702"/>
      <c r="X38" s="702"/>
      <c r="Y38" s="703"/>
      <c r="Z38" s="704">
        <v>100</v>
      </c>
      <c r="AA38" s="704"/>
      <c r="AB38" s="704"/>
      <c r="AC38" s="704"/>
      <c r="AD38" s="705">
        <v>7884497</v>
      </c>
      <c r="AE38" s="705"/>
      <c r="AF38" s="705"/>
      <c r="AG38" s="705"/>
      <c r="AH38" s="705"/>
      <c r="AI38" s="705"/>
      <c r="AJ38" s="705"/>
      <c r="AK38" s="705"/>
      <c r="AL38" s="706">
        <v>100</v>
      </c>
      <c r="AM38" s="692"/>
      <c r="AN38" s="692"/>
      <c r="AO38" s="707"/>
      <c r="AQ38" s="698" t="s">
        <v>339</v>
      </c>
      <c r="AR38" s="699"/>
      <c r="AS38" s="699"/>
      <c r="AT38" s="699"/>
      <c r="AU38" s="699"/>
      <c r="AV38" s="699"/>
      <c r="AW38" s="699"/>
      <c r="AX38" s="699"/>
      <c r="AY38" s="700"/>
      <c r="AZ38" s="621" t="s">
        <v>182</v>
      </c>
      <c r="BA38" s="622"/>
      <c r="BB38" s="622"/>
      <c r="BC38" s="622"/>
      <c r="BD38" s="654"/>
      <c r="BE38" s="654"/>
      <c r="BF38" s="680"/>
      <c r="BG38" s="636" t="s">
        <v>340</v>
      </c>
      <c r="BH38" s="637"/>
      <c r="BI38" s="637"/>
      <c r="BJ38" s="637"/>
      <c r="BK38" s="637"/>
      <c r="BL38" s="637"/>
      <c r="BM38" s="637"/>
      <c r="BN38" s="637"/>
      <c r="BO38" s="637"/>
      <c r="BP38" s="637"/>
      <c r="BQ38" s="637"/>
      <c r="BR38" s="637"/>
      <c r="BS38" s="637"/>
      <c r="BT38" s="637"/>
      <c r="BU38" s="638"/>
      <c r="BV38" s="621">
        <v>6881</v>
      </c>
      <c r="BW38" s="622"/>
      <c r="BX38" s="622"/>
      <c r="BY38" s="622"/>
      <c r="BZ38" s="622"/>
      <c r="CA38" s="622"/>
      <c r="CB38" s="631"/>
      <c r="CD38" s="636" t="s">
        <v>341</v>
      </c>
      <c r="CE38" s="637"/>
      <c r="CF38" s="637"/>
      <c r="CG38" s="637"/>
      <c r="CH38" s="637"/>
      <c r="CI38" s="637"/>
      <c r="CJ38" s="637"/>
      <c r="CK38" s="637"/>
      <c r="CL38" s="637"/>
      <c r="CM38" s="637"/>
      <c r="CN38" s="637"/>
      <c r="CO38" s="637"/>
      <c r="CP38" s="637"/>
      <c r="CQ38" s="638"/>
      <c r="CR38" s="621">
        <v>2006028</v>
      </c>
      <c r="CS38" s="622"/>
      <c r="CT38" s="622"/>
      <c r="CU38" s="622"/>
      <c r="CV38" s="622"/>
      <c r="CW38" s="622"/>
      <c r="CX38" s="622"/>
      <c r="CY38" s="623"/>
      <c r="CZ38" s="626">
        <v>11.9</v>
      </c>
      <c r="DA38" s="656"/>
      <c r="DB38" s="656"/>
      <c r="DC38" s="659"/>
      <c r="DD38" s="630">
        <v>1777382</v>
      </c>
      <c r="DE38" s="622"/>
      <c r="DF38" s="622"/>
      <c r="DG38" s="622"/>
      <c r="DH38" s="622"/>
      <c r="DI38" s="622"/>
      <c r="DJ38" s="622"/>
      <c r="DK38" s="623"/>
      <c r="DL38" s="630">
        <v>1658012</v>
      </c>
      <c r="DM38" s="622"/>
      <c r="DN38" s="622"/>
      <c r="DO38" s="622"/>
      <c r="DP38" s="622"/>
      <c r="DQ38" s="622"/>
      <c r="DR38" s="622"/>
      <c r="DS38" s="622"/>
      <c r="DT38" s="622"/>
      <c r="DU38" s="622"/>
      <c r="DV38" s="623"/>
      <c r="DW38" s="626">
        <v>19.899999999999999</v>
      </c>
      <c r="DX38" s="656"/>
      <c r="DY38" s="656"/>
      <c r="DZ38" s="656"/>
      <c r="EA38" s="656"/>
      <c r="EB38" s="656"/>
      <c r="EC38" s="657"/>
    </row>
    <row r="39" spans="2:133" ht="11.25" customHeight="1" x14ac:dyDescent="0.15">
      <c r="AQ39" s="698" t="s">
        <v>342</v>
      </c>
      <c r="AR39" s="699"/>
      <c r="AS39" s="699"/>
      <c r="AT39" s="699"/>
      <c r="AU39" s="699"/>
      <c r="AV39" s="699"/>
      <c r="AW39" s="699"/>
      <c r="AX39" s="699"/>
      <c r="AY39" s="700"/>
      <c r="AZ39" s="621" t="s">
        <v>243</v>
      </c>
      <c r="BA39" s="622"/>
      <c r="BB39" s="622"/>
      <c r="BC39" s="622"/>
      <c r="BD39" s="654"/>
      <c r="BE39" s="654"/>
      <c r="BF39" s="680"/>
      <c r="BG39" s="712" t="s">
        <v>343</v>
      </c>
      <c r="BH39" s="713"/>
      <c r="BI39" s="713"/>
      <c r="BJ39" s="713"/>
      <c r="BK39" s="713"/>
      <c r="BL39" s="215"/>
      <c r="BM39" s="637" t="s">
        <v>344</v>
      </c>
      <c r="BN39" s="637"/>
      <c r="BO39" s="637"/>
      <c r="BP39" s="637"/>
      <c r="BQ39" s="637"/>
      <c r="BR39" s="637"/>
      <c r="BS39" s="637"/>
      <c r="BT39" s="637"/>
      <c r="BU39" s="638"/>
      <c r="BV39" s="621">
        <v>99</v>
      </c>
      <c r="BW39" s="622"/>
      <c r="BX39" s="622"/>
      <c r="BY39" s="622"/>
      <c r="BZ39" s="622"/>
      <c r="CA39" s="622"/>
      <c r="CB39" s="631"/>
      <c r="CD39" s="636" t="s">
        <v>345</v>
      </c>
      <c r="CE39" s="637"/>
      <c r="CF39" s="637"/>
      <c r="CG39" s="637"/>
      <c r="CH39" s="637"/>
      <c r="CI39" s="637"/>
      <c r="CJ39" s="637"/>
      <c r="CK39" s="637"/>
      <c r="CL39" s="637"/>
      <c r="CM39" s="637"/>
      <c r="CN39" s="637"/>
      <c r="CO39" s="637"/>
      <c r="CP39" s="637"/>
      <c r="CQ39" s="638"/>
      <c r="CR39" s="621">
        <v>760661</v>
      </c>
      <c r="CS39" s="654"/>
      <c r="CT39" s="654"/>
      <c r="CU39" s="654"/>
      <c r="CV39" s="654"/>
      <c r="CW39" s="654"/>
      <c r="CX39" s="654"/>
      <c r="CY39" s="655"/>
      <c r="CZ39" s="626">
        <v>4.5</v>
      </c>
      <c r="DA39" s="656"/>
      <c r="DB39" s="656"/>
      <c r="DC39" s="659"/>
      <c r="DD39" s="630">
        <v>717603</v>
      </c>
      <c r="DE39" s="654"/>
      <c r="DF39" s="654"/>
      <c r="DG39" s="654"/>
      <c r="DH39" s="654"/>
      <c r="DI39" s="654"/>
      <c r="DJ39" s="654"/>
      <c r="DK39" s="655"/>
      <c r="DL39" s="630" t="s">
        <v>182</v>
      </c>
      <c r="DM39" s="654"/>
      <c r="DN39" s="654"/>
      <c r="DO39" s="654"/>
      <c r="DP39" s="654"/>
      <c r="DQ39" s="654"/>
      <c r="DR39" s="654"/>
      <c r="DS39" s="654"/>
      <c r="DT39" s="654"/>
      <c r="DU39" s="654"/>
      <c r="DV39" s="655"/>
      <c r="DW39" s="626" t="s">
        <v>182</v>
      </c>
      <c r="DX39" s="656"/>
      <c r="DY39" s="656"/>
      <c r="DZ39" s="656"/>
      <c r="EA39" s="656"/>
      <c r="EB39" s="656"/>
      <c r="EC39" s="657"/>
    </row>
    <row r="40" spans="2:133" ht="11.25" customHeight="1" x14ac:dyDescent="0.15">
      <c r="AQ40" s="698" t="s">
        <v>346</v>
      </c>
      <c r="AR40" s="699"/>
      <c r="AS40" s="699"/>
      <c r="AT40" s="699"/>
      <c r="AU40" s="699"/>
      <c r="AV40" s="699"/>
      <c r="AW40" s="699"/>
      <c r="AX40" s="699"/>
      <c r="AY40" s="700"/>
      <c r="AZ40" s="621">
        <v>319197</v>
      </c>
      <c r="BA40" s="622"/>
      <c r="BB40" s="622"/>
      <c r="BC40" s="622"/>
      <c r="BD40" s="654"/>
      <c r="BE40" s="654"/>
      <c r="BF40" s="680"/>
      <c r="BG40" s="712"/>
      <c r="BH40" s="713"/>
      <c r="BI40" s="713"/>
      <c r="BJ40" s="713"/>
      <c r="BK40" s="713"/>
      <c r="BL40" s="215"/>
      <c r="BM40" s="637" t="s">
        <v>347</v>
      </c>
      <c r="BN40" s="637"/>
      <c r="BO40" s="637"/>
      <c r="BP40" s="637"/>
      <c r="BQ40" s="637"/>
      <c r="BR40" s="637"/>
      <c r="BS40" s="637"/>
      <c r="BT40" s="637"/>
      <c r="BU40" s="638"/>
      <c r="BV40" s="621">
        <v>122</v>
      </c>
      <c r="BW40" s="622"/>
      <c r="BX40" s="622"/>
      <c r="BY40" s="622"/>
      <c r="BZ40" s="622"/>
      <c r="CA40" s="622"/>
      <c r="CB40" s="631"/>
      <c r="CD40" s="636" t="s">
        <v>348</v>
      </c>
      <c r="CE40" s="637"/>
      <c r="CF40" s="637"/>
      <c r="CG40" s="637"/>
      <c r="CH40" s="637"/>
      <c r="CI40" s="637"/>
      <c r="CJ40" s="637"/>
      <c r="CK40" s="637"/>
      <c r="CL40" s="637"/>
      <c r="CM40" s="637"/>
      <c r="CN40" s="637"/>
      <c r="CO40" s="637"/>
      <c r="CP40" s="637"/>
      <c r="CQ40" s="638"/>
      <c r="CR40" s="621">
        <v>1126397</v>
      </c>
      <c r="CS40" s="622"/>
      <c r="CT40" s="622"/>
      <c r="CU40" s="622"/>
      <c r="CV40" s="622"/>
      <c r="CW40" s="622"/>
      <c r="CX40" s="622"/>
      <c r="CY40" s="623"/>
      <c r="CZ40" s="626">
        <v>6.7</v>
      </c>
      <c r="DA40" s="656"/>
      <c r="DB40" s="656"/>
      <c r="DC40" s="659"/>
      <c r="DD40" s="630">
        <v>900</v>
      </c>
      <c r="DE40" s="622"/>
      <c r="DF40" s="622"/>
      <c r="DG40" s="622"/>
      <c r="DH40" s="622"/>
      <c r="DI40" s="622"/>
      <c r="DJ40" s="622"/>
      <c r="DK40" s="623"/>
      <c r="DL40" s="630" t="s">
        <v>182</v>
      </c>
      <c r="DM40" s="622"/>
      <c r="DN40" s="622"/>
      <c r="DO40" s="622"/>
      <c r="DP40" s="622"/>
      <c r="DQ40" s="622"/>
      <c r="DR40" s="622"/>
      <c r="DS40" s="622"/>
      <c r="DT40" s="622"/>
      <c r="DU40" s="622"/>
      <c r="DV40" s="623"/>
      <c r="DW40" s="626" t="s">
        <v>182</v>
      </c>
      <c r="DX40" s="656"/>
      <c r="DY40" s="656"/>
      <c r="DZ40" s="656"/>
      <c r="EA40" s="656"/>
      <c r="EB40" s="656"/>
      <c r="EC40" s="657"/>
    </row>
    <row r="41" spans="2:133" ht="11.25" customHeight="1" x14ac:dyDescent="0.15">
      <c r="AQ41" s="708" t="s">
        <v>349</v>
      </c>
      <c r="AR41" s="709"/>
      <c r="AS41" s="709"/>
      <c r="AT41" s="709"/>
      <c r="AU41" s="709"/>
      <c r="AV41" s="709"/>
      <c r="AW41" s="709"/>
      <c r="AX41" s="709"/>
      <c r="AY41" s="710"/>
      <c r="AZ41" s="701">
        <v>1022995</v>
      </c>
      <c r="BA41" s="702"/>
      <c r="BB41" s="702"/>
      <c r="BC41" s="702"/>
      <c r="BD41" s="691"/>
      <c r="BE41" s="691"/>
      <c r="BF41" s="693"/>
      <c r="BG41" s="714"/>
      <c r="BH41" s="715"/>
      <c r="BI41" s="715"/>
      <c r="BJ41" s="715"/>
      <c r="BK41" s="715"/>
      <c r="BL41" s="216"/>
      <c r="BM41" s="646" t="s">
        <v>350</v>
      </c>
      <c r="BN41" s="646"/>
      <c r="BO41" s="646"/>
      <c r="BP41" s="646"/>
      <c r="BQ41" s="646"/>
      <c r="BR41" s="646"/>
      <c r="BS41" s="646"/>
      <c r="BT41" s="646"/>
      <c r="BU41" s="647"/>
      <c r="BV41" s="701">
        <v>412</v>
      </c>
      <c r="BW41" s="702"/>
      <c r="BX41" s="702"/>
      <c r="BY41" s="702"/>
      <c r="BZ41" s="702"/>
      <c r="CA41" s="702"/>
      <c r="CB41" s="711"/>
      <c r="CD41" s="636" t="s">
        <v>351</v>
      </c>
      <c r="CE41" s="637"/>
      <c r="CF41" s="637"/>
      <c r="CG41" s="637"/>
      <c r="CH41" s="637"/>
      <c r="CI41" s="637"/>
      <c r="CJ41" s="637"/>
      <c r="CK41" s="637"/>
      <c r="CL41" s="637"/>
      <c r="CM41" s="637"/>
      <c r="CN41" s="637"/>
      <c r="CO41" s="637"/>
      <c r="CP41" s="637"/>
      <c r="CQ41" s="638"/>
      <c r="CR41" s="621" t="s">
        <v>182</v>
      </c>
      <c r="CS41" s="654"/>
      <c r="CT41" s="654"/>
      <c r="CU41" s="654"/>
      <c r="CV41" s="654"/>
      <c r="CW41" s="654"/>
      <c r="CX41" s="654"/>
      <c r="CY41" s="655"/>
      <c r="CZ41" s="626" t="s">
        <v>182</v>
      </c>
      <c r="DA41" s="656"/>
      <c r="DB41" s="656"/>
      <c r="DC41" s="659"/>
      <c r="DD41" s="630" t="s">
        <v>182</v>
      </c>
      <c r="DE41" s="654"/>
      <c r="DF41" s="654"/>
      <c r="DG41" s="654"/>
      <c r="DH41" s="654"/>
      <c r="DI41" s="654"/>
      <c r="DJ41" s="654"/>
      <c r="DK41" s="655"/>
      <c r="DL41" s="719"/>
      <c r="DM41" s="720"/>
      <c r="DN41" s="720"/>
      <c r="DO41" s="720"/>
      <c r="DP41" s="720"/>
      <c r="DQ41" s="720"/>
      <c r="DR41" s="720"/>
      <c r="DS41" s="720"/>
      <c r="DT41" s="720"/>
      <c r="DU41" s="720"/>
      <c r="DV41" s="721"/>
      <c r="DW41" s="716"/>
      <c r="DX41" s="717"/>
      <c r="DY41" s="717"/>
      <c r="DZ41" s="717"/>
      <c r="EA41" s="717"/>
      <c r="EB41" s="717"/>
      <c r="EC41" s="718"/>
    </row>
    <row r="42" spans="2:133" ht="11.25" customHeight="1" x14ac:dyDescent="0.15">
      <c r="B42" s="209" t="s">
        <v>352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353</v>
      </c>
      <c r="CE42" s="619"/>
      <c r="CF42" s="619"/>
      <c r="CG42" s="619"/>
      <c r="CH42" s="619"/>
      <c r="CI42" s="619"/>
      <c r="CJ42" s="619"/>
      <c r="CK42" s="619"/>
      <c r="CL42" s="619"/>
      <c r="CM42" s="619"/>
      <c r="CN42" s="619"/>
      <c r="CO42" s="619"/>
      <c r="CP42" s="619"/>
      <c r="CQ42" s="620"/>
      <c r="CR42" s="621">
        <v>1979331</v>
      </c>
      <c r="CS42" s="622"/>
      <c r="CT42" s="622"/>
      <c r="CU42" s="622"/>
      <c r="CV42" s="622"/>
      <c r="CW42" s="622"/>
      <c r="CX42" s="622"/>
      <c r="CY42" s="623"/>
      <c r="CZ42" s="626">
        <v>11.7</v>
      </c>
      <c r="DA42" s="627"/>
      <c r="DB42" s="627"/>
      <c r="DC42" s="722"/>
      <c r="DD42" s="630">
        <v>479406</v>
      </c>
      <c r="DE42" s="622"/>
      <c r="DF42" s="622"/>
      <c r="DG42" s="622"/>
      <c r="DH42" s="622"/>
      <c r="DI42" s="622"/>
      <c r="DJ42" s="622"/>
      <c r="DK42" s="623"/>
      <c r="DL42" s="719"/>
      <c r="DM42" s="720"/>
      <c r="DN42" s="720"/>
      <c r="DO42" s="720"/>
      <c r="DP42" s="720"/>
      <c r="DQ42" s="720"/>
      <c r="DR42" s="720"/>
      <c r="DS42" s="720"/>
      <c r="DT42" s="720"/>
      <c r="DU42" s="720"/>
      <c r="DV42" s="721"/>
      <c r="DW42" s="716"/>
      <c r="DX42" s="717"/>
      <c r="DY42" s="717"/>
      <c r="DZ42" s="717"/>
      <c r="EA42" s="717"/>
      <c r="EB42" s="717"/>
      <c r="EC42" s="718"/>
    </row>
    <row r="43" spans="2:133" ht="11.25" customHeight="1" x14ac:dyDescent="0.15">
      <c r="B43" s="219" t="s">
        <v>354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355</v>
      </c>
      <c r="CE43" s="619"/>
      <c r="CF43" s="619"/>
      <c r="CG43" s="619"/>
      <c r="CH43" s="619"/>
      <c r="CI43" s="619"/>
      <c r="CJ43" s="619"/>
      <c r="CK43" s="619"/>
      <c r="CL43" s="619"/>
      <c r="CM43" s="619"/>
      <c r="CN43" s="619"/>
      <c r="CO43" s="619"/>
      <c r="CP43" s="619"/>
      <c r="CQ43" s="620"/>
      <c r="CR43" s="621">
        <v>22839</v>
      </c>
      <c r="CS43" s="654"/>
      <c r="CT43" s="654"/>
      <c r="CU43" s="654"/>
      <c r="CV43" s="654"/>
      <c r="CW43" s="654"/>
      <c r="CX43" s="654"/>
      <c r="CY43" s="655"/>
      <c r="CZ43" s="626">
        <v>0.1</v>
      </c>
      <c r="DA43" s="656"/>
      <c r="DB43" s="656"/>
      <c r="DC43" s="659"/>
      <c r="DD43" s="630">
        <v>22616</v>
      </c>
      <c r="DE43" s="654"/>
      <c r="DF43" s="654"/>
      <c r="DG43" s="654"/>
      <c r="DH43" s="654"/>
      <c r="DI43" s="654"/>
      <c r="DJ43" s="654"/>
      <c r="DK43" s="655"/>
      <c r="DL43" s="719"/>
      <c r="DM43" s="720"/>
      <c r="DN43" s="720"/>
      <c r="DO43" s="720"/>
      <c r="DP43" s="720"/>
      <c r="DQ43" s="720"/>
      <c r="DR43" s="720"/>
      <c r="DS43" s="720"/>
      <c r="DT43" s="720"/>
      <c r="DU43" s="720"/>
      <c r="DV43" s="721"/>
      <c r="DW43" s="716"/>
      <c r="DX43" s="717"/>
      <c r="DY43" s="717"/>
      <c r="DZ43" s="717"/>
      <c r="EA43" s="717"/>
      <c r="EB43" s="717"/>
      <c r="EC43" s="718"/>
    </row>
    <row r="44" spans="2:133" ht="11.25" customHeight="1" x14ac:dyDescent="0.15">
      <c r="B44" s="220" t="s">
        <v>356</v>
      </c>
      <c r="CD44" s="733" t="s">
        <v>307</v>
      </c>
      <c r="CE44" s="734"/>
      <c r="CF44" s="618" t="s">
        <v>357</v>
      </c>
      <c r="CG44" s="619"/>
      <c r="CH44" s="619"/>
      <c r="CI44" s="619"/>
      <c r="CJ44" s="619"/>
      <c r="CK44" s="619"/>
      <c r="CL44" s="619"/>
      <c r="CM44" s="619"/>
      <c r="CN44" s="619"/>
      <c r="CO44" s="619"/>
      <c r="CP44" s="619"/>
      <c r="CQ44" s="620"/>
      <c r="CR44" s="621">
        <v>1979331</v>
      </c>
      <c r="CS44" s="622"/>
      <c r="CT44" s="622"/>
      <c r="CU44" s="622"/>
      <c r="CV44" s="622"/>
      <c r="CW44" s="622"/>
      <c r="CX44" s="622"/>
      <c r="CY44" s="623"/>
      <c r="CZ44" s="626">
        <v>11.7</v>
      </c>
      <c r="DA44" s="627"/>
      <c r="DB44" s="627"/>
      <c r="DC44" s="722"/>
      <c r="DD44" s="630">
        <v>479406</v>
      </c>
      <c r="DE44" s="622"/>
      <c r="DF44" s="622"/>
      <c r="DG44" s="622"/>
      <c r="DH44" s="622"/>
      <c r="DI44" s="622"/>
      <c r="DJ44" s="622"/>
      <c r="DK44" s="623"/>
      <c r="DL44" s="719"/>
      <c r="DM44" s="720"/>
      <c r="DN44" s="720"/>
      <c r="DO44" s="720"/>
      <c r="DP44" s="720"/>
      <c r="DQ44" s="720"/>
      <c r="DR44" s="720"/>
      <c r="DS44" s="720"/>
      <c r="DT44" s="720"/>
      <c r="DU44" s="720"/>
      <c r="DV44" s="721"/>
      <c r="DW44" s="716"/>
      <c r="DX44" s="717"/>
      <c r="DY44" s="717"/>
      <c r="DZ44" s="717"/>
      <c r="EA44" s="717"/>
      <c r="EB44" s="717"/>
      <c r="EC44" s="718"/>
    </row>
    <row r="45" spans="2:133" ht="11.25" customHeight="1" x14ac:dyDescent="0.15">
      <c r="CD45" s="735"/>
      <c r="CE45" s="736"/>
      <c r="CF45" s="618" t="s">
        <v>358</v>
      </c>
      <c r="CG45" s="619"/>
      <c r="CH45" s="619"/>
      <c r="CI45" s="619"/>
      <c r="CJ45" s="619"/>
      <c r="CK45" s="619"/>
      <c r="CL45" s="619"/>
      <c r="CM45" s="619"/>
      <c r="CN45" s="619"/>
      <c r="CO45" s="619"/>
      <c r="CP45" s="619"/>
      <c r="CQ45" s="620"/>
      <c r="CR45" s="621">
        <v>1211805</v>
      </c>
      <c r="CS45" s="654"/>
      <c r="CT45" s="654"/>
      <c r="CU45" s="654"/>
      <c r="CV45" s="654"/>
      <c r="CW45" s="654"/>
      <c r="CX45" s="654"/>
      <c r="CY45" s="655"/>
      <c r="CZ45" s="626">
        <v>7.2</v>
      </c>
      <c r="DA45" s="656"/>
      <c r="DB45" s="656"/>
      <c r="DC45" s="659"/>
      <c r="DD45" s="630">
        <v>26530</v>
      </c>
      <c r="DE45" s="654"/>
      <c r="DF45" s="654"/>
      <c r="DG45" s="654"/>
      <c r="DH45" s="654"/>
      <c r="DI45" s="654"/>
      <c r="DJ45" s="654"/>
      <c r="DK45" s="655"/>
      <c r="DL45" s="719"/>
      <c r="DM45" s="720"/>
      <c r="DN45" s="720"/>
      <c r="DO45" s="720"/>
      <c r="DP45" s="720"/>
      <c r="DQ45" s="720"/>
      <c r="DR45" s="720"/>
      <c r="DS45" s="720"/>
      <c r="DT45" s="720"/>
      <c r="DU45" s="720"/>
      <c r="DV45" s="721"/>
      <c r="DW45" s="716"/>
      <c r="DX45" s="717"/>
      <c r="DY45" s="717"/>
      <c r="DZ45" s="717"/>
      <c r="EA45" s="717"/>
      <c r="EB45" s="717"/>
      <c r="EC45" s="718"/>
    </row>
    <row r="46" spans="2:133" ht="11.25" customHeight="1" x14ac:dyDescent="0.15">
      <c r="CD46" s="735"/>
      <c r="CE46" s="736"/>
      <c r="CF46" s="618" t="s">
        <v>359</v>
      </c>
      <c r="CG46" s="619"/>
      <c r="CH46" s="619"/>
      <c r="CI46" s="619"/>
      <c r="CJ46" s="619"/>
      <c r="CK46" s="619"/>
      <c r="CL46" s="619"/>
      <c r="CM46" s="619"/>
      <c r="CN46" s="619"/>
      <c r="CO46" s="619"/>
      <c r="CP46" s="619"/>
      <c r="CQ46" s="620"/>
      <c r="CR46" s="621">
        <v>763503</v>
      </c>
      <c r="CS46" s="622"/>
      <c r="CT46" s="622"/>
      <c r="CU46" s="622"/>
      <c r="CV46" s="622"/>
      <c r="CW46" s="622"/>
      <c r="CX46" s="622"/>
      <c r="CY46" s="623"/>
      <c r="CZ46" s="626">
        <v>4.5</v>
      </c>
      <c r="DA46" s="627"/>
      <c r="DB46" s="627"/>
      <c r="DC46" s="722"/>
      <c r="DD46" s="630">
        <v>452876</v>
      </c>
      <c r="DE46" s="622"/>
      <c r="DF46" s="622"/>
      <c r="DG46" s="622"/>
      <c r="DH46" s="622"/>
      <c r="DI46" s="622"/>
      <c r="DJ46" s="622"/>
      <c r="DK46" s="623"/>
      <c r="DL46" s="719"/>
      <c r="DM46" s="720"/>
      <c r="DN46" s="720"/>
      <c r="DO46" s="720"/>
      <c r="DP46" s="720"/>
      <c r="DQ46" s="720"/>
      <c r="DR46" s="720"/>
      <c r="DS46" s="720"/>
      <c r="DT46" s="720"/>
      <c r="DU46" s="720"/>
      <c r="DV46" s="721"/>
      <c r="DW46" s="716"/>
      <c r="DX46" s="717"/>
      <c r="DY46" s="717"/>
      <c r="DZ46" s="717"/>
      <c r="EA46" s="717"/>
      <c r="EB46" s="717"/>
      <c r="EC46" s="718"/>
    </row>
    <row r="47" spans="2:133" ht="11.25" customHeight="1" x14ac:dyDescent="0.15">
      <c r="CD47" s="735"/>
      <c r="CE47" s="736"/>
      <c r="CF47" s="618" t="s">
        <v>360</v>
      </c>
      <c r="CG47" s="619"/>
      <c r="CH47" s="619"/>
      <c r="CI47" s="619"/>
      <c r="CJ47" s="619"/>
      <c r="CK47" s="619"/>
      <c r="CL47" s="619"/>
      <c r="CM47" s="619"/>
      <c r="CN47" s="619"/>
      <c r="CO47" s="619"/>
      <c r="CP47" s="619"/>
      <c r="CQ47" s="620"/>
      <c r="CR47" s="621" t="s">
        <v>182</v>
      </c>
      <c r="CS47" s="654"/>
      <c r="CT47" s="654"/>
      <c r="CU47" s="654"/>
      <c r="CV47" s="654"/>
      <c r="CW47" s="654"/>
      <c r="CX47" s="654"/>
      <c r="CY47" s="655"/>
      <c r="CZ47" s="626" t="s">
        <v>182</v>
      </c>
      <c r="DA47" s="656"/>
      <c r="DB47" s="656"/>
      <c r="DC47" s="659"/>
      <c r="DD47" s="630" t="s">
        <v>182</v>
      </c>
      <c r="DE47" s="654"/>
      <c r="DF47" s="654"/>
      <c r="DG47" s="654"/>
      <c r="DH47" s="654"/>
      <c r="DI47" s="654"/>
      <c r="DJ47" s="654"/>
      <c r="DK47" s="655"/>
      <c r="DL47" s="719"/>
      <c r="DM47" s="720"/>
      <c r="DN47" s="720"/>
      <c r="DO47" s="720"/>
      <c r="DP47" s="720"/>
      <c r="DQ47" s="720"/>
      <c r="DR47" s="720"/>
      <c r="DS47" s="720"/>
      <c r="DT47" s="720"/>
      <c r="DU47" s="720"/>
      <c r="DV47" s="721"/>
      <c r="DW47" s="716"/>
      <c r="DX47" s="717"/>
      <c r="DY47" s="717"/>
      <c r="DZ47" s="717"/>
      <c r="EA47" s="717"/>
      <c r="EB47" s="717"/>
      <c r="EC47" s="718"/>
    </row>
    <row r="48" spans="2:133" x14ac:dyDescent="0.15">
      <c r="CD48" s="737"/>
      <c r="CE48" s="738"/>
      <c r="CF48" s="618" t="s">
        <v>361</v>
      </c>
      <c r="CG48" s="619"/>
      <c r="CH48" s="619"/>
      <c r="CI48" s="619"/>
      <c r="CJ48" s="619"/>
      <c r="CK48" s="619"/>
      <c r="CL48" s="619"/>
      <c r="CM48" s="619"/>
      <c r="CN48" s="619"/>
      <c r="CO48" s="619"/>
      <c r="CP48" s="619"/>
      <c r="CQ48" s="620"/>
      <c r="CR48" s="621" t="s">
        <v>243</v>
      </c>
      <c r="CS48" s="622"/>
      <c r="CT48" s="622"/>
      <c r="CU48" s="622"/>
      <c r="CV48" s="622"/>
      <c r="CW48" s="622"/>
      <c r="CX48" s="622"/>
      <c r="CY48" s="623"/>
      <c r="CZ48" s="626" t="s">
        <v>182</v>
      </c>
      <c r="DA48" s="627"/>
      <c r="DB48" s="627"/>
      <c r="DC48" s="722"/>
      <c r="DD48" s="630" t="s">
        <v>182</v>
      </c>
      <c r="DE48" s="622"/>
      <c r="DF48" s="622"/>
      <c r="DG48" s="622"/>
      <c r="DH48" s="622"/>
      <c r="DI48" s="622"/>
      <c r="DJ48" s="622"/>
      <c r="DK48" s="623"/>
      <c r="DL48" s="719"/>
      <c r="DM48" s="720"/>
      <c r="DN48" s="720"/>
      <c r="DO48" s="720"/>
      <c r="DP48" s="720"/>
      <c r="DQ48" s="720"/>
      <c r="DR48" s="720"/>
      <c r="DS48" s="720"/>
      <c r="DT48" s="720"/>
      <c r="DU48" s="720"/>
      <c r="DV48" s="721"/>
      <c r="DW48" s="716"/>
      <c r="DX48" s="717"/>
      <c r="DY48" s="717"/>
      <c r="DZ48" s="717"/>
      <c r="EA48" s="717"/>
      <c r="EB48" s="717"/>
      <c r="EC48" s="718"/>
    </row>
    <row r="49" spans="82:133" ht="11.25" customHeight="1" x14ac:dyDescent="0.15">
      <c r="CD49" s="666" t="s">
        <v>362</v>
      </c>
      <c r="CE49" s="667"/>
      <c r="CF49" s="667"/>
      <c r="CG49" s="667"/>
      <c r="CH49" s="667"/>
      <c r="CI49" s="667"/>
      <c r="CJ49" s="667"/>
      <c r="CK49" s="667"/>
      <c r="CL49" s="667"/>
      <c r="CM49" s="667"/>
      <c r="CN49" s="667"/>
      <c r="CO49" s="667"/>
      <c r="CP49" s="667"/>
      <c r="CQ49" s="668"/>
      <c r="CR49" s="701">
        <v>16919201</v>
      </c>
      <c r="CS49" s="691"/>
      <c r="CT49" s="691"/>
      <c r="CU49" s="691"/>
      <c r="CV49" s="691"/>
      <c r="CW49" s="691"/>
      <c r="CX49" s="691"/>
      <c r="CY49" s="723"/>
      <c r="CZ49" s="706">
        <v>100</v>
      </c>
      <c r="DA49" s="724"/>
      <c r="DB49" s="724"/>
      <c r="DC49" s="725"/>
      <c r="DD49" s="726">
        <v>10124516</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lYvUpxuf5UBqF35O59uKr0NPnueCTKoSkhPOfR8iFSNCywpCXiz3WfvNAYkL4srMBGwVadr08JJmuQ/Kad7kjQ==" saltValue="iWBYfj76+FOhyln++4zIsQ=="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election activeCell="AK9" sqref="AK9:AO9"/>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364</v>
      </c>
      <c r="DK2" s="769"/>
      <c r="DL2" s="769"/>
      <c r="DM2" s="769"/>
      <c r="DN2" s="769"/>
      <c r="DO2" s="770"/>
      <c r="DP2" s="229"/>
      <c r="DQ2" s="768" t="s">
        <v>365</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368</v>
      </c>
      <c r="B5" s="763"/>
      <c r="C5" s="763"/>
      <c r="D5" s="763"/>
      <c r="E5" s="763"/>
      <c r="F5" s="763"/>
      <c r="G5" s="763"/>
      <c r="H5" s="763"/>
      <c r="I5" s="763"/>
      <c r="J5" s="763"/>
      <c r="K5" s="763"/>
      <c r="L5" s="763"/>
      <c r="M5" s="763"/>
      <c r="N5" s="763"/>
      <c r="O5" s="763"/>
      <c r="P5" s="764"/>
      <c r="Q5" s="739" t="s">
        <v>369</v>
      </c>
      <c r="R5" s="740"/>
      <c r="S5" s="740"/>
      <c r="T5" s="740"/>
      <c r="U5" s="741"/>
      <c r="V5" s="739" t="s">
        <v>370</v>
      </c>
      <c r="W5" s="740"/>
      <c r="X5" s="740"/>
      <c r="Y5" s="740"/>
      <c r="Z5" s="741"/>
      <c r="AA5" s="739" t="s">
        <v>371</v>
      </c>
      <c r="AB5" s="740"/>
      <c r="AC5" s="740"/>
      <c r="AD5" s="740"/>
      <c r="AE5" s="740"/>
      <c r="AF5" s="772" t="s">
        <v>372</v>
      </c>
      <c r="AG5" s="740"/>
      <c r="AH5" s="740"/>
      <c r="AI5" s="740"/>
      <c r="AJ5" s="751"/>
      <c r="AK5" s="740" t="s">
        <v>373</v>
      </c>
      <c r="AL5" s="740"/>
      <c r="AM5" s="740"/>
      <c r="AN5" s="740"/>
      <c r="AO5" s="741"/>
      <c r="AP5" s="739" t="s">
        <v>374</v>
      </c>
      <c r="AQ5" s="740"/>
      <c r="AR5" s="740"/>
      <c r="AS5" s="740"/>
      <c r="AT5" s="741"/>
      <c r="AU5" s="739" t="s">
        <v>375</v>
      </c>
      <c r="AV5" s="740"/>
      <c r="AW5" s="740"/>
      <c r="AX5" s="740"/>
      <c r="AY5" s="751"/>
      <c r="AZ5" s="236"/>
      <c r="BA5" s="236"/>
      <c r="BB5" s="236"/>
      <c r="BC5" s="236"/>
      <c r="BD5" s="236"/>
      <c r="BE5" s="237"/>
      <c r="BF5" s="237"/>
      <c r="BG5" s="237"/>
      <c r="BH5" s="237"/>
      <c r="BI5" s="237"/>
      <c r="BJ5" s="237"/>
      <c r="BK5" s="237"/>
      <c r="BL5" s="237"/>
      <c r="BM5" s="237"/>
      <c r="BN5" s="237"/>
      <c r="BO5" s="237"/>
      <c r="BP5" s="237"/>
      <c r="BQ5" s="762" t="s">
        <v>376</v>
      </c>
      <c r="BR5" s="763"/>
      <c r="BS5" s="763"/>
      <c r="BT5" s="763"/>
      <c r="BU5" s="763"/>
      <c r="BV5" s="763"/>
      <c r="BW5" s="763"/>
      <c r="BX5" s="763"/>
      <c r="BY5" s="763"/>
      <c r="BZ5" s="763"/>
      <c r="CA5" s="763"/>
      <c r="CB5" s="763"/>
      <c r="CC5" s="763"/>
      <c r="CD5" s="763"/>
      <c r="CE5" s="763"/>
      <c r="CF5" s="763"/>
      <c r="CG5" s="764"/>
      <c r="CH5" s="739" t="s">
        <v>377</v>
      </c>
      <c r="CI5" s="740"/>
      <c r="CJ5" s="740"/>
      <c r="CK5" s="740"/>
      <c r="CL5" s="741"/>
      <c r="CM5" s="739" t="s">
        <v>378</v>
      </c>
      <c r="CN5" s="740"/>
      <c r="CO5" s="740"/>
      <c r="CP5" s="740"/>
      <c r="CQ5" s="741"/>
      <c r="CR5" s="739" t="s">
        <v>379</v>
      </c>
      <c r="CS5" s="740"/>
      <c r="CT5" s="740"/>
      <c r="CU5" s="740"/>
      <c r="CV5" s="741"/>
      <c r="CW5" s="739" t="s">
        <v>380</v>
      </c>
      <c r="CX5" s="740"/>
      <c r="CY5" s="740"/>
      <c r="CZ5" s="740"/>
      <c r="DA5" s="741"/>
      <c r="DB5" s="739" t="s">
        <v>381</v>
      </c>
      <c r="DC5" s="740"/>
      <c r="DD5" s="740"/>
      <c r="DE5" s="740"/>
      <c r="DF5" s="741"/>
      <c r="DG5" s="745" t="s">
        <v>382</v>
      </c>
      <c r="DH5" s="746"/>
      <c r="DI5" s="746"/>
      <c r="DJ5" s="746"/>
      <c r="DK5" s="747"/>
      <c r="DL5" s="745" t="s">
        <v>383</v>
      </c>
      <c r="DM5" s="746"/>
      <c r="DN5" s="746"/>
      <c r="DO5" s="746"/>
      <c r="DP5" s="747"/>
      <c r="DQ5" s="739" t="s">
        <v>384</v>
      </c>
      <c r="DR5" s="740"/>
      <c r="DS5" s="740"/>
      <c r="DT5" s="740"/>
      <c r="DU5" s="741"/>
      <c r="DV5" s="739" t="s">
        <v>375</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385</v>
      </c>
      <c r="C7" s="754"/>
      <c r="D7" s="754"/>
      <c r="E7" s="754"/>
      <c r="F7" s="754"/>
      <c r="G7" s="754"/>
      <c r="H7" s="754"/>
      <c r="I7" s="754"/>
      <c r="J7" s="754"/>
      <c r="K7" s="754"/>
      <c r="L7" s="754"/>
      <c r="M7" s="754"/>
      <c r="N7" s="754"/>
      <c r="O7" s="754"/>
      <c r="P7" s="755"/>
      <c r="Q7" s="756">
        <v>17115</v>
      </c>
      <c r="R7" s="757"/>
      <c r="S7" s="757"/>
      <c r="T7" s="757"/>
      <c r="U7" s="757"/>
      <c r="V7" s="757">
        <v>16936</v>
      </c>
      <c r="W7" s="757"/>
      <c r="X7" s="757"/>
      <c r="Y7" s="757"/>
      <c r="Z7" s="757"/>
      <c r="AA7" s="757">
        <v>179</v>
      </c>
      <c r="AB7" s="757"/>
      <c r="AC7" s="757"/>
      <c r="AD7" s="757"/>
      <c r="AE7" s="758"/>
      <c r="AF7" s="759">
        <v>100</v>
      </c>
      <c r="AG7" s="760"/>
      <c r="AH7" s="760"/>
      <c r="AI7" s="760"/>
      <c r="AJ7" s="761"/>
      <c r="AK7" s="796">
        <v>720</v>
      </c>
      <c r="AL7" s="797"/>
      <c r="AM7" s="797"/>
      <c r="AN7" s="797"/>
      <c r="AO7" s="797"/>
      <c r="AP7" s="797">
        <v>12401</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580</v>
      </c>
      <c r="BT7" s="801"/>
      <c r="BU7" s="801"/>
      <c r="BV7" s="801"/>
      <c r="BW7" s="801"/>
      <c r="BX7" s="801"/>
      <c r="BY7" s="801"/>
      <c r="BZ7" s="801"/>
      <c r="CA7" s="801"/>
      <c r="CB7" s="801"/>
      <c r="CC7" s="801"/>
      <c r="CD7" s="801"/>
      <c r="CE7" s="801"/>
      <c r="CF7" s="801"/>
      <c r="CG7" s="802"/>
      <c r="CH7" s="793">
        <v>23</v>
      </c>
      <c r="CI7" s="794"/>
      <c r="CJ7" s="794"/>
      <c r="CK7" s="794"/>
      <c r="CL7" s="795"/>
      <c r="CM7" s="793">
        <v>414</v>
      </c>
      <c r="CN7" s="794"/>
      <c r="CO7" s="794"/>
      <c r="CP7" s="794"/>
      <c r="CQ7" s="795"/>
      <c r="CR7" s="793">
        <v>3</v>
      </c>
      <c r="CS7" s="794"/>
      <c r="CT7" s="794"/>
      <c r="CU7" s="794"/>
      <c r="CV7" s="795"/>
      <c r="CW7" s="793" t="s">
        <v>572</v>
      </c>
      <c r="CX7" s="794"/>
      <c r="CY7" s="794"/>
      <c r="CZ7" s="794"/>
      <c r="DA7" s="795"/>
      <c r="DB7" s="793">
        <v>3580</v>
      </c>
      <c r="DC7" s="794"/>
      <c r="DD7" s="794"/>
      <c r="DE7" s="794"/>
      <c r="DF7" s="795"/>
      <c r="DG7" s="793" t="s">
        <v>572</v>
      </c>
      <c r="DH7" s="794"/>
      <c r="DI7" s="794"/>
      <c r="DJ7" s="794"/>
      <c r="DK7" s="795"/>
      <c r="DL7" s="793" t="s">
        <v>572</v>
      </c>
      <c r="DM7" s="794"/>
      <c r="DN7" s="794"/>
      <c r="DO7" s="794"/>
      <c r="DP7" s="795"/>
      <c r="DQ7" s="793">
        <v>1666</v>
      </c>
      <c r="DR7" s="794"/>
      <c r="DS7" s="794"/>
      <c r="DT7" s="794"/>
      <c r="DU7" s="795"/>
      <c r="DV7" s="774"/>
      <c r="DW7" s="775"/>
      <c r="DX7" s="775"/>
      <c r="DY7" s="775"/>
      <c r="DZ7" s="776"/>
      <c r="EA7" s="234"/>
    </row>
    <row r="8" spans="1:131" s="235" customFormat="1" ht="26.25" customHeight="1" x14ac:dyDescent="0.15">
      <c r="A8" s="241">
        <v>2</v>
      </c>
      <c r="B8" s="777" t="s">
        <v>386</v>
      </c>
      <c r="C8" s="778"/>
      <c r="D8" s="778"/>
      <c r="E8" s="778"/>
      <c r="F8" s="778"/>
      <c r="G8" s="778"/>
      <c r="H8" s="778"/>
      <c r="I8" s="778"/>
      <c r="J8" s="778"/>
      <c r="K8" s="778"/>
      <c r="L8" s="778"/>
      <c r="M8" s="778"/>
      <c r="N8" s="778"/>
      <c r="O8" s="778"/>
      <c r="P8" s="779"/>
      <c r="Q8" s="780">
        <v>1</v>
      </c>
      <c r="R8" s="781"/>
      <c r="S8" s="781"/>
      <c r="T8" s="781"/>
      <c r="U8" s="781"/>
      <c r="V8" s="781">
        <v>1</v>
      </c>
      <c r="W8" s="781"/>
      <c r="X8" s="781"/>
      <c r="Y8" s="781"/>
      <c r="Z8" s="781"/>
      <c r="AA8" s="781">
        <v>1</v>
      </c>
      <c r="AB8" s="781"/>
      <c r="AC8" s="781"/>
      <c r="AD8" s="781"/>
      <c r="AE8" s="782"/>
      <c r="AF8" s="783">
        <v>1</v>
      </c>
      <c r="AG8" s="784"/>
      <c r="AH8" s="784"/>
      <c r="AI8" s="784"/>
      <c r="AJ8" s="785"/>
      <c r="AK8" s="786" t="s">
        <v>572</v>
      </c>
      <c r="AL8" s="787"/>
      <c r="AM8" s="787"/>
      <c r="AN8" s="787"/>
      <c r="AO8" s="787"/>
      <c r="AP8" s="787">
        <v>1</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581</v>
      </c>
      <c r="BT8" s="791"/>
      <c r="BU8" s="791"/>
      <c r="BV8" s="791"/>
      <c r="BW8" s="791"/>
      <c r="BX8" s="791"/>
      <c r="BY8" s="791"/>
      <c r="BZ8" s="791"/>
      <c r="CA8" s="791"/>
      <c r="CB8" s="791"/>
      <c r="CC8" s="791"/>
      <c r="CD8" s="791"/>
      <c r="CE8" s="791"/>
      <c r="CF8" s="791"/>
      <c r="CG8" s="792"/>
      <c r="CH8" s="803">
        <v>-8</v>
      </c>
      <c r="CI8" s="804"/>
      <c r="CJ8" s="804"/>
      <c r="CK8" s="804"/>
      <c r="CL8" s="805"/>
      <c r="CM8" s="803">
        <v>9</v>
      </c>
      <c r="CN8" s="804"/>
      <c r="CO8" s="804"/>
      <c r="CP8" s="804"/>
      <c r="CQ8" s="805"/>
      <c r="CR8" s="803">
        <v>2</v>
      </c>
      <c r="CS8" s="804"/>
      <c r="CT8" s="804"/>
      <c r="CU8" s="804"/>
      <c r="CV8" s="805"/>
      <c r="CW8" s="803" t="s">
        <v>572</v>
      </c>
      <c r="CX8" s="804"/>
      <c r="CY8" s="804"/>
      <c r="CZ8" s="804"/>
      <c r="DA8" s="805"/>
      <c r="DB8" s="803" t="s">
        <v>572</v>
      </c>
      <c r="DC8" s="804"/>
      <c r="DD8" s="804"/>
      <c r="DE8" s="804"/>
      <c r="DF8" s="805"/>
      <c r="DG8" s="803" t="s">
        <v>583</v>
      </c>
      <c r="DH8" s="804"/>
      <c r="DI8" s="804"/>
      <c r="DJ8" s="804"/>
      <c r="DK8" s="805"/>
      <c r="DL8" s="803" t="s">
        <v>583</v>
      </c>
      <c r="DM8" s="804"/>
      <c r="DN8" s="804"/>
      <c r="DO8" s="804"/>
      <c r="DP8" s="805"/>
      <c r="DQ8" s="803" t="s">
        <v>572</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582</v>
      </c>
      <c r="BT9" s="791"/>
      <c r="BU9" s="791"/>
      <c r="BV9" s="791"/>
      <c r="BW9" s="791"/>
      <c r="BX9" s="791"/>
      <c r="BY9" s="791"/>
      <c r="BZ9" s="791"/>
      <c r="CA9" s="791"/>
      <c r="CB9" s="791"/>
      <c r="CC9" s="791"/>
      <c r="CD9" s="791"/>
      <c r="CE9" s="791"/>
      <c r="CF9" s="791"/>
      <c r="CG9" s="792"/>
      <c r="CH9" s="803">
        <v>2</v>
      </c>
      <c r="CI9" s="804"/>
      <c r="CJ9" s="804"/>
      <c r="CK9" s="804"/>
      <c r="CL9" s="805"/>
      <c r="CM9" s="803">
        <v>29</v>
      </c>
      <c r="CN9" s="804"/>
      <c r="CO9" s="804"/>
      <c r="CP9" s="804"/>
      <c r="CQ9" s="805"/>
      <c r="CR9" s="803">
        <v>3</v>
      </c>
      <c r="CS9" s="804"/>
      <c r="CT9" s="804"/>
      <c r="CU9" s="804"/>
      <c r="CV9" s="805"/>
      <c r="CW9" s="803">
        <v>0</v>
      </c>
      <c r="CX9" s="804"/>
      <c r="CY9" s="804"/>
      <c r="CZ9" s="804"/>
      <c r="DA9" s="805"/>
      <c r="DB9" s="803" t="s">
        <v>572</v>
      </c>
      <c r="DC9" s="804"/>
      <c r="DD9" s="804"/>
      <c r="DE9" s="804"/>
      <c r="DF9" s="805"/>
      <c r="DG9" s="803" t="s">
        <v>574</v>
      </c>
      <c r="DH9" s="804"/>
      <c r="DI9" s="804"/>
      <c r="DJ9" s="804"/>
      <c r="DK9" s="805"/>
      <c r="DL9" s="803" t="s">
        <v>572</v>
      </c>
      <c r="DM9" s="804"/>
      <c r="DN9" s="804"/>
      <c r="DO9" s="804"/>
      <c r="DP9" s="805"/>
      <c r="DQ9" s="803" t="s">
        <v>585</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584</v>
      </c>
      <c r="BT10" s="791"/>
      <c r="BU10" s="791"/>
      <c r="BV10" s="791"/>
      <c r="BW10" s="791"/>
      <c r="BX10" s="791"/>
      <c r="BY10" s="791"/>
      <c r="BZ10" s="791"/>
      <c r="CA10" s="791"/>
      <c r="CB10" s="791"/>
      <c r="CC10" s="791"/>
      <c r="CD10" s="791"/>
      <c r="CE10" s="791"/>
      <c r="CF10" s="791"/>
      <c r="CG10" s="792"/>
      <c r="CH10" s="803">
        <v>176</v>
      </c>
      <c r="CI10" s="804"/>
      <c r="CJ10" s="804"/>
      <c r="CK10" s="804"/>
      <c r="CL10" s="805"/>
      <c r="CM10" s="803">
        <v>153940</v>
      </c>
      <c r="CN10" s="804"/>
      <c r="CO10" s="804"/>
      <c r="CP10" s="804"/>
      <c r="CQ10" s="805"/>
      <c r="CR10" s="803">
        <v>34</v>
      </c>
      <c r="CS10" s="804"/>
      <c r="CT10" s="804"/>
      <c r="CU10" s="804"/>
      <c r="CV10" s="805"/>
      <c r="CW10" s="803" t="s">
        <v>572</v>
      </c>
      <c r="CX10" s="804"/>
      <c r="CY10" s="804"/>
      <c r="CZ10" s="804"/>
      <c r="DA10" s="805"/>
      <c r="DB10" s="803" t="s">
        <v>572</v>
      </c>
      <c r="DC10" s="804"/>
      <c r="DD10" s="804"/>
      <c r="DE10" s="804"/>
      <c r="DF10" s="805"/>
      <c r="DG10" s="803" t="s">
        <v>572</v>
      </c>
      <c r="DH10" s="804"/>
      <c r="DI10" s="804"/>
      <c r="DJ10" s="804"/>
      <c r="DK10" s="805"/>
      <c r="DL10" s="803">
        <v>23</v>
      </c>
      <c r="DM10" s="804"/>
      <c r="DN10" s="804"/>
      <c r="DO10" s="804"/>
      <c r="DP10" s="805"/>
      <c r="DQ10" s="803" t="s">
        <v>572</v>
      </c>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388</v>
      </c>
      <c r="B23" s="812" t="s">
        <v>389</v>
      </c>
      <c r="C23" s="813"/>
      <c r="D23" s="813"/>
      <c r="E23" s="813"/>
      <c r="F23" s="813"/>
      <c r="G23" s="813"/>
      <c r="H23" s="813"/>
      <c r="I23" s="813"/>
      <c r="J23" s="813"/>
      <c r="K23" s="813"/>
      <c r="L23" s="813"/>
      <c r="M23" s="813"/>
      <c r="N23" s="813"/>
      <c r="O23" s="813"/>
      <c r="P23" s="814"/>
      <c r="Q23" s="815">
        <v>17116</v>
      </c>
      <c r="R23" s="816"/>
      <c r="S23" s="816"/>
      <c r="T23" s="816"/>
      <c r="U23" s="816"/>
      <c r="V23" s="816">
        <v>16936</v>
      </c>
      <c r="W23" s="816"/>
      <c r="X23" s="816"/>
      <c r="Y23" s="816"/>
      <c r="Z23" s="816"/>
      <c r="AA23" s="816">
        <v>180</v>
      </c>
      <c r="AB23" s="816"/>
      <c r="AC23" s="816"/>
      <c r="AD23" s="816"/>
      <c r="AE23" s="817"/>
      <c r="AF23" s="818">
        <v>101</v>
      </c>
      <c r="AG23" s="816"/>
      <c r="AH23" s="816"/>
      <c r="AI23" s="816"/>
      <c r="AJ23" s="819"/>
      <c r="AK23" s="820"/>
      <c r="AL23" s="821"/>
      <c r="AM23" s="821"/>
      <c r="AN23" s="821"/>
      <c r="AO23" s="821"/>
      <c r="AP23" s="816">
        <v>12402</v>
      </c>
      <c r="AQ23" s="816"/>
      <c r="AR23" s="816"/>
      <c r="AS23" s="816"/>
      <c r="AT23" s="816"/>
      <c r="AU23" s="822"/>
      <c r="AV23" s="822"/>
      <c r="AW23" s="822"/>
      <c r="AX23" s="822"/>
      <c r="AY23" s="823"/>
      <c r="AZ23" s="831" t="s">
        <v>182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390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391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368</v>
      </c>
      <c r="B26" s="763"/>
      <c r="C26" s="763"/>
      <c r="D26" s="763"/>
      <c r="E26" s="763"/>
      <c r="F26" s="763"/>
      <c r="G26" s="763"/>
      <c r="H26" s="763"/>
      <c r="I26" s="763"/>
      <c r="J26" s="763"/>
      <c r="K26" s="763"/>
      <c r="L26" s="763"/>
      <c r="M26" s="763"/>
      <c r="N26" s="763"/>
      <c r="O26" s="763"/>
      <c r="P26" s="764"/>
      <c r="Q26" s="739" t="s">
        <v>392</v>
      </c>
      <c r="R26" s="740"/>
      <c r="S26" s="740"/>
      <c r="T26" s="740"/>
      <c r="U26" s="741"/>
      <c r="V26" s="739" t="s">
        <v>393</v>
      </c>
      <c r="W26" s="740"/>
      <c r="X26" s="740"/>
      <c r="Y26" s="740"/>
      <c r="Z26" s="741"/>
      <c r="AA26" s="739" t="s">
        <v>394</v>
      </c>
      <c r="AB26" s="740"/>
      <c r="AC26" s="740"/>
      <c r="AD26" s="740"/>
      <c r="AE26" s="740"/>
      <c r="AF26" s="834" t="s">
        <v>395</v>
      </c>
      <c r="AG26" s="835"/>
      <c r="AH26" s="835"/>
      <c r="AI26" s="835"/>
      <c r="AJ26" s="836"/>
      <c r="AK26" s="740" t="s">
        <v>396</v>
      </c>
      <c r="AL26" s="740"/>
      <c r="AM26" s="740"/>
      <c r="AN26" s="740"/>
      <c r="AO26" s="741"/>
      <c r="AP26" s="739" t="s">
        <v>397</v>
      </c>
      <c r="AQ26" s="740"/>
      <c r="AR26" s="740"/>
      <c r="AS26" s="740"/>
      <c r="AT26" s="741"/>
      <c r="AU26" s="739" t="s">
        <v>398</v>
      </c>
      <c r="AV26" s="740"/>
      <c r="AW26" s="740"/>
      <c r="AX26" s="740"/>
      <c r="AY26" s="741"/>
      <c r="AZ26" s="739" t="s">
        <v>399</v>
      </c>
      <c r="BA26" s="740"/>
      <c r="BB26" s="740"/>
      <c r="BC26" s="740"/>
      <c r="BD26" s="741"/>
      <c r="BE26" s="739" t="s">
        <v>375</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400</v>
      </c>
      <c r="C28" s="754"/>
      <c r="D28" s="754"/>
      <c r="E28" s="754"/>
      <c r="F28" s="754"/>
      <c r="G28" s="754"/>
      <c r="H28" s="754"/>
      <c r="I28" s="754"/>
      <c r="J28" s="754"/>
      <c r="K28" s="754"/>
      <c r="L28" s="754"/>
      <c r="M28" s="754"/>
      <c r="N28" s="754"/>
      <c r="O28" s="754"/>
      <c r="P28" s="755"/>
      <c r="Q28" s="844">
        <v>4738</v>
      </c>
      <c r="R28" s="845"/>
      <c r="S28" s="845"/>
      <c r="T28" s="845"/>
      <c r="U28" s="845"/>
      <c r="V28" s="845">
        <v>4526</v>
      </c>
      <c r="W28" s="845"/>
      <c r="X28" s="845"/>
      <c r="Y28" s="845"/>
      <c r="Z28" s="845"/>
      <c r="AA28" s="845">
        <v>212</v>
      </c>
      <c r="AB28" s="845"/>
      <c r="AC28" s="845"/>
      <c r="AD28" s="845"/>
      <c r="AE28" s="846"/>
      <c r="AF28" s="847">
        <v>212</v>
      </c>
      <c r="AG28" s="845"/>
      <c r="AH28" s="845"/>
      <c r="AI28" s="845"/>
      <c r="AJ28" s="848"/>
      <c r="AK28" s="849">
        <v>287</v>
      </c>
      <c r="AL28" s="840"/>
      <c r="AM28" s="840"/>
      <c r="AN28" s="840"/>
      <c r="AO28" s="840"/>
      <c r="AP28" s="840" t="s">
        <v>501</v>
      </c>
      <c r="AQ28" s="840"/>
      <c r="AR28" s="840"/>
      <c r="AS28" s="840"/>
      <c r="AT28" s="840"/>
      <c r="AU28" s="840" t="s">
        <v>501</v>
      </c>
      <c r="AV28" s="840"/>
      <c r="AW28" s="840"/>
      <c r="AX28" s="840"/>
      <c r="AY28" s="840"/>
      <c r="AZ28" s="841" t="s">
        <v>501</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401</v>
      </c>
      <c r="C29" s="778"/>
      <c r="D29" s="778"/>
      <c r="E29" s="778"/>
      <c r="F29" s="778"/>
      <c r="G29" s="778"/>
      <c r="H29" s="778"/>
      <c r="I29" s="778"/>
      <c r="J29" s="778"/>
      <c r="K29" s="778"/>
      <c r="L29" s="778"/>
      <c r="M29" s="778"/>
      <c r="N29" s="778"/>
      <c r="O29" s="778"/>
      <c r="P29" s="779"/>
      <c r="Q29" s="780">
        <v>3759</v>
      </c>
      <c r="R29" s="781"/>
      <c r="S29" s="781"/>
      <c r="T29" s="781"/>
      <c r="U29" s="781"/>
      <c r="V29" s="781">
        <v>3688</v>
      </c>
      <c r="W29" s="781"/>
      <c r="X29" s="781"/>
      <c r="Y29" s="781"/>
      <c r="Z29" s="781"/>
      <c r="AA29" s="781">
        <v>70</v>
      </c>
      <c r="AB29" s="781"/>
      <c r="AC29" s="781"/>
      <c r="AD29" s="781"/>
      <c r="AE29" s="782"/>
      <c r="AF29" s="783">
        <v>70</v>
      </c>
      <c r="AG29" s="784"/>
      <c r="AH29" s="784"/>
      <c r="AI29" s="784"/>
      <c r="AJ29" s="785"/>
      <c r="AK29" s="852">
        <v>473</v>
      </c>
      <c r="AL29" s="853"/>
      <c r="AM29" s="853"/>
      <c r="AN29" s="853"/>
      <c r="AO29" s="853"/>
      <c r="AP29" s="853" t="s">
        <v>501</v>
      </c>
      <c r="AQ29" s="853"/>
      <c r="AR29" s="853"/>
      <c r="AS29" s="853"/>
      <c r="AT29" s="853"/>
      <c r="AU29" s="853" t="s">
        <v>501</v>
      </c>
      <c r="AV29" s="853"/>
      <c r="AW29" s="853"/>
      <c r="AX29" s="853"/>
      <c r="AY29" s="853"/>
      <c r="AZ29" s="854" t="s">
        <v>501</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402</v>
      </c>
      <c r="C30" s="778"/>
      <c r="D30" s="778"/>
      <c r="E30" s="778"/>
      <c r="F30" s="778"/>
      <c r="G30" s="778"/>
      <c r="H30" s="778"/>
      <c r="I30" s="778"/>
      <c r="J30" s="778"/>
      <c r="K30" s="778"/>
      <c r="L30" s="778"/>
      <c r="M30" s="778"/>
      <c r="N30" s="778"/>
      <c r="O30" s="778"/>
      <c r="P30" s="779"/>
      <c r="Q30" s="780">
        <v>393</v>
      </c>
      <c r="R30" s="781"/>
      <c r="S30" s="781"/>
      <c r="T30" s="781"/>
      <c r="U30" s="781"/>
      <c r="V30" s="781">
        <v>393</v>
      </c>
      <c r="W30" s="781"/>
      <c r="X30" s="781"/>
      <c r="Y30" s="781"/>
      <c r="Z30" s="781"/>
      <c r="AA30" s="781">
        <v>1</v>
      </c>
      <c r="AB30" s="781"/>
      <c r="AC30" s="781"/>
      <c r="AD30" s="781"/>
      <c r="AE30" s="782"/>
      <c r="AF30" s="783">
        <v>1</v>
      </c>
      <c r="AG30" s="784"/>
      <c r="AH30" s="784"/>
      <c r="AI30" s="784"/>
      <c r="AJ30" s="785"/>
      <c r="AK30" s="852">
        <v>100</v>
      </c>
      <c r="AL30" s="853"/>
      <c r="AM30" s="853"/>
      <c r="AN30" s="853"/>
      <c r="AO30" s="853"/>
      <c r="AP30" s="853" t="s">
        <v>501</v>
      </c>
      <c r="AQ30" s="853"/>
      <c r="AR30" s="853"/>
      <c r="AS30" s="853"/>
      <c r="AT30" s="853"/>
      <c r="AU30" s="853" t="s">
        <v>501</v>
      </c>
      <c r="AV30" s="853"/>
      <c r="AW30" s="853"/>
      <c r="AX30" s="853"/>
      <c r="AY30" s="853"/>
      <c r="AZ30" s="854" t="s">
        <v>501</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403</v>
      </c>
      <c r="C31" s="778"/>
      <c r="D31" s="778"/>
      <c r="E31" s="778"/>
      <c r="F31" s="778"/>
      <c r="G31" s="778"/>
      <c r="H31" s="778"/>
      <c r="I31" s="778"/>
      <c r="J31" s="778"/>
      <c r="K31" s="778"/>
      <c r="L31" s="778"/>
      <c r="M31" s="778"/>
      <c r="N31" s="778"/>
      <c r="O31" s="778"/>
      <c r="P31" s="779"/>
      <c r="Q31" s="780">
        <v>28</v>
      </c>
      <c r="R31" s="781"/>
      <c r="S31" s="781"/>
      <c r="T31" s="781"/>
      <c r="U31" s="781"/>
      <c r="V31" s="781">
        <v>174</v>
      </c>
      <c r="W31" s="781"/>
      <c r="X31" s="781"/>
      <c r="Y31" s="781"/>
      <c r="Z31" s="781"/>
      <c r="AA31" s="781">
        <v>-146</v>
      </c>
      <c r="AB31" s="781"/>
      <c r="AC31" s="781"/>
      <c r="AD31" s="781"/>
      <c r="AE31" s="782"/>
      <c r="AF31" s="783">
        <v>-146</v>
      </c>
      <c r="AG31" s="784"/>
      <c r="AH31" s="784"/>
      <c r="AI31" s="784"/>
      <c r="AJ31" s="785"/>
      <c r="AK31" s="852" t="s">
        <v>572</v>
      </c>
      <c r="AL31" s="853"/>
      <c r="AM31" s="853"/>
      <c r="AN31" s="853"/>
      <c r="AO31" s="853"/>
      <c r="AP31" s="853" t="s">
        <v>501</v>
      </c>
      <c r="AQ31" s="853"/>
      <c r="AR31" s="853"/>
      <c r="AS31" s="853"/>
      <c r="AT31" s="853"/>
      <c r="AU31" s="853" t="s">
        <v>501</v>
      </c>
      <c r="AV31" s="853"/>
      <c r="AW31" s="853"/>
      <c r="AX31" s="853"/>
      <c r="AY31" s="853"/>
      <c r="AZ31" s="854" t="s">
        <v>501</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404</v>
      </c>
      <c r="C32" s="778"/>
      <c r="D32" s="778"/>
      <c r="E32" s="778"/>
      <c r="F32" s="778"/>
      <c r="G32" s="778"/>
      <c r="H32" s="778"/>
      <c r="I32" s="778"/>
      <c r="J32" s="778"/>
      <c r="K32" s="778"/>
      <c r="L32" s="778"/>
      <c r="M32" s="778"/>
      <c r="N32" s="778"/>
      <c r="O32" s="778"/>
      <c r="P32" s="779"/>
      <c r="Q32" s="780">
        <v>68</v>
      </c>
      <c r="R32" s="781"/>
      <c r="S32" s="781"/>
      <c r="T32" s="781"/>
      <c r="U32" s="781"/>
      <c r="V32" s="781">
        <v>59</v>
      </c>
      <c r="W32" s="781"/>
      <c r="X32" s="781"/>
      <c r="Y32" s="781"/>
      <c r="Z32" s="781"/>
      <c r="AA32" s="781">
        <v>9</v>
      </c>
      <c r="AB32" s="781"/>
      <c r="AC32" s="781"/>
      <c r="AD32" s="781"/>
      <c r="AE32" s="782"/>
      <c r="AF32" s="783">
        <v>9</v>
      </c>
      <c r="AG32" s="784"/>
      <c r="AH32" s="784"/>
      <c r="AI32" s="784"/>
      <c r="AJ32" s="785"/>
      <c r="AK32" s="852" t="s">
        <v>572</v>
      </c>
      <c r="AL32" s="853"/>
      <c r="AM32" s="853"/>
      <c r="AN32" s="853"/>
      <c r="AO32" s="853"/>
      <c r="AP32" s="853">
        <v>753</v>
      </c>
      <c r="AQ32" s="853"/>
      <c r="AR32" s="853"/>
      <c r="AS32" s="853"/>
      <c r="AT32" s="853"/>
      <c r="AU32" s="853" t="s">
        <v>572</v>
      </c>
      <c r="AV32" s="853"/>
      <c r="AW32" s="853"/>
      <c r="AX32" s="853"/>
      <c r="AY32" s="853"/>
      <c r="AZ32" s="854" t="s">
        <v>573</v>
      </c>
      <c r="BA32" s="854"/>
      <c r="BB32" s="854"/>
      <c r="BC32" s="854"/>
      <c r="BD32" s="854"/>
      <c r="BE32" s="850" t="s">
        <v>405</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406</v>
      </c>
      <c r="C33" s="778"/>
      <c r="D33" s="778"/>
      <c r="E33" s="778"/>
      <c r="F33" s="778"/>
      <c r="G33" s="778"/>
      <c r="H33" s="778"/>
      <c r="I33" s="778"/>
      <c r="J33" s="778"/>
      <c r="K33" s="778"/>
      <c r="L33" s="778"/>
      <c r="M33" s="778"/>
      <c r="N33" s="778"/>
      <c r="O33" s="778"/>
      <c r="P33" s="779"/>
      <c r="Q33" s="780">
        <v>2656</v>
      </c>
      <c r="R33" s="781"/>
      <c r="S33" s="781"/>
      <c r="T33" s="781"/>
      <c r="U33" s="781"/>
      <c r="V33" s="781">
        <v>2654</v>
      </c>
      <c r="W33" s="781"/>
      <c r="X33" s="781"/>
      <c r="Y33" s="781"/>
      <c r="Z33" s="781"/>
      <c r="AA33" s="781">
        <v>2</v>
      </c>
      <c r="AB33" s="781"/>
      <c r="AC33" s="781"/>
      <c r="AD33" s="781"/>
      <c r="AE33" s="782"/>
      <c r="AF33" s="783" t="s">
        <v>182</v>
      </c>
      <c r="AG33" s="784"/>
      <c r="AH33" s="784"/>
      <c r="AI33" s="784"/>
      <c r="AJ33" s="785"/>
      <c r="AK33" s="852">
        <v>664</v>
      </c>
      <c r="AL33" s="853"/>
      <c r="AM33" s="853"/>
      <c r="AN33" s="853"/>
      <c r="AO33" s="853"/>
      <c r="AP33" s="853">
        <v>11108</v>
      </c>
      <c r="AQ33" s="853"/>
      <c r="AR33" s="853"/>
      <c r="AS33" s="853"/>
      <c r="AT33" s="853"/>
      <c r="AU33" s="853">
        <v>7331</v>
      </c>
      <c r="AV33" s="853"/>
      <c r="AW33" s="853"/>
      <c r="AX33" s="853"/>
      <c r="AY33" s="853"/>
      <c r="AZ33" s="854" t="s">
        <v>572</v>
      </c>
      <c r="BA33" s="854"/>
      <c r="BB33" s="854"/>
      <c r="BC33" s="854"/>
      <c r="BD33" s="854"/>
      <c r="BE33" s="850" t="s">
        <v>405</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407</v>
      </c>
      <c r="C34" s="778"/>
      <c r="D34" s="778"/>
      <c r="E34" s="778"/>
      <c r="F34" s="778"/>
      <c r="G34" s="778"/>
      <c r="H34" s="778"/>
      <c r="I34" s="778"/>
      <c r="J34" s="778"/>
      <c r="K34" s="778"/>
      <c r="L34" s="778"/>
      <c r="M34" s="778"/>
      <c r="N34" s="778"/>
      <c r="O34" s="778"/>
      <c r="P34" s="779"/>
      <c r="Q34" s="780">
        <v>128</v>
      </c>
      <c r="R34" s="781"/>
      <c r="S34" s="781"/>
      <c r="T34" s="781"/>
      <c r="U34" s="781"/>
      <c r="V34" s="781">
        <v>505</v>
      </c>
      <c r="W34" s="781"/>
      <c r="X34" s="781"/>
      <c r="Y34" s="781"/>
      <c r="Z34" s="781"/>
      <c r="AA34" s="781">
        <v>-377</v>
      </c>
      <c r="AB34" s="781"/>
      <c r="AC34" s="781"/>
      <c r="AD34" s="781"/>
      <c r="AE34" s="782"/>
      <c r="AF34" s="783">
        <v>-26</v>
      </c>
      <c r="AG34" s="784"/>
      <c r="AH34" s="784"/>
      <c r="AI34" s="784"/>
      <c r="AJ34" s="785"/>
      <c r="AK34" s="852" t="s">
        <v>572</v>
      </c>
      <c r="AL34" s="853"/>
      <c r="AM34" s="853"/>
      <c r="AN34" s="853"/>
      <c r="AO34" s="853"/>
      <c r="AP34" s="853">
        <v>19</v>
      </c>
      <c r="AQ34" s="853"/>
      <c r="AR34" s="853"/>
      <c r="AS34" s="853"/>
      <c r="AT34" s="853"/>
      <c r="AU34" s="853">
        <v>19</v>
      </c>
      <c r="AV34" s="853"/>
      <c r="AW34" s="853"/>
      <c r="AX34" s="853"/>
      <c r="AY34" s="853"/>
      <c r="AZ34" s="854">
        <v>6.5</v>
      </c>
      <c r="BA34" s="854"/>
      <c r="BB34" s="854"/>
      <c r="BC34" s="854"/>
      <c r="BD34" s="854"/>
      <c r="BE34" s="850" t="s">
        <v>405</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408</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388</v>
      </c>
      <c r="B63" s="812" t="s">
        <v>409</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119</v>
      </c>
      <c r="AG63" s="864"/>
      <c r="AH63" s="864"/>
      <c r="AI63" s="864"/>
      <c r="AJ63" s="865"/>
      <c r="AK63" s="866"/>
      <c r="AL63" s="861"/>
      <c r="AM63" s="861"/>
      <c r="AN63" s="861"/>
      <c r="AO63" s="861"/>
      <c r="AP63" s="864">
        <v>11880</v>
      </c>
      <c r="AQ63" s="864"/>
      <c r="AR63" s="864"/>
      <c r="AS63" s="864"/>
      <c r="AT63" s="864"/>
      <c r="AU63" s="864">
        <v>7350</v>
      </c>
      <c r="AV63" s="864"/>
      <c r="AW63" s="864"/>
      <c r="AX63" s="864"/>
      <c r="AY63" s="864"/>
      <c r="AZ63" s="868"/>
      <c r="BA63" s="868"/>
      <c r="BB63" s="868"/>
      <c r="BC63" s="868"/>
      <c r="BD63" s="868"/>
      <c r="BE63" s="869"/>
      <c r="BF63" s="869"/>
      <c r="BG63" s="869"/>
      <c r="BH63" s="869"/>
      <c r="BI63" s="870"/>
      <c r="BJ63" s="871" t="s">
        <v>182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411</v>
      </c>
      <c r="B66" s="763"/>
      <c r="C66" s="763"/>
      <c r="D66" s="763"/>
      <c r="E66" s="763"/>
      <c r="F66" s="763"/>
      <c r="G66" s="763"/>
      <c r="H66" s="763"/>
      <c r="I66" s="763"/>
      <c r="J66" s="763"/>
      <c r="K66" s="763"/>
      <c r="L66" s="763"/>
      <c r="M66" s="763"/>
      <c r="N66" s="763"/>
      <c r="O66" s="763"/>
      <c r="P66" s="764"/>
      <c r="Q66" s="739" t="s">
        <v>392</v>
      </c>
      <c r="R66" s="740"/>
      <c r="S66" s="740"/>
      <c r="T66" s="740"/>
      <c r="U66" s="741"/>
      <c r="V66" s="739" t="s">
        <v>393</v>
      </c>
      <c r="W66" s="740"/>
      <c r="X66" s="740"/>
      <c r="Y66" s="740"/>
      <c r="Z66" s="741"/>
      <c r="AA66" s="739" t="s">
        <v>394</v>
      </c>
      <c r="AB66" s="740"/>
      <c r="AC66" s="740"/>
      <c r="AD66" s="740"/>
      <c r="AE66" s="741"/>
      <c r="AF66" s="874" t="s">
        <v>395</v>
      </c>
      <c r="AG66" s="835"/>
      <c r="AH66" s="835"/>
      <c r="AI66" s="835"/>
      <c r="AJ66" s="875"/>
      <c r="AK66" s="739" t="s">
        <v>396</v>
      </c>
      <c r="AL66" s="763"/>
      <c r="AM66" s="763"/>
      <c r="AN66" s="763"/>
      <c r="AO66" s="764"/>
      <c r="AP66" s="739" t="s">
        <v>397</v>
      </c>
      <c r="AQ66" s="740"/>
      <c r="AR66" s="740"/>
      <c r="AS66" s="740"/>
      <c r="AT66" s="741"/>
      <c r="AU66" s="739" t="s">
        <v>412</v>
      </c>
      <c r="AV66" s="740"/>
      <c r="AW66" s="740"/>
      <c r="AX66" s="740"/>
      <c r="AY66" s="741"/>
      <c r="AZ66" s="739" t="s">
        <v>375</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575</v>
      </c>
      <c r="C68" s="892"/>
      <c r="D68" s="892"/>
      <c r="E68" s="892"/>
      <c r="F68" s="892"/>
      <c r="G68" s="892"/>
      <c r="H68" s="892"/>
      <c r="I68" s="892"/>
      <c r="J68" s="892"/>
      <c r="K68" s="892"/>
      <c r="L68" s="892"/>
      <c r="M68" s="892"/>
      <c r="N68" s="892"/>
      <c r="O68" s="892"/>
      <c r="P68" s="893"/>
      <c r="Q68" s="894">
        <v>63</v>
      </c>
      <c r="R68" s="888"/>
      <c r="S68" s="888"/>
      <c r="T68" s="888"/>
      <c r="U68" s="888"/>
      <c r="V68" s="888">
        <v>58</v>
      </c>
      <c r="W68" s="888"/>
      <c r="X68" s="888"/>
      <c r="Y68" s="888"/>
      <c r="Z68" s="888"/>
      <c r="AA68" s="888">
        <v>5</v>
      </c>
      <c r="AB68" s="888"/>
      <c r="AC68" s="888"/>
      <c r="AD68" s="888"/>
      <c r="AE68" s="888"/>
      <c r="AF68" s="888">
        <v>5</v>
      </c>
      <c r="AG68" s="888"/>
      <c r="AH68" s="888"/>
      <c r="AI68" s="888"/>
      <c r="AJ68" s="888"/>
      <c r="AK68" s="888" t="s">
        <v>574</v>
      </c>
      <c r="AL68" s="888"/>
      <c r="AM68" s="888"/>
      <c r="AN68" s="888"/>
      <c r="AO68" s="888"/>
      <c r="AP68" s="888">
        <v>45</v>
      </c>
      <c r="AQ68" s="888"/>
      <c r="AR68" s="888"/>
      <c r="AS68" s="888"/>
      <c r="AT68" s="888"/>
      <c r="AU68" s="888">
        <v>16</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576</v>
      </c>
      <c r="C69" s="896"/>
      <c r="D69" s="896"/>
      <c r="E69" s="896"/>
      <c r="F69" s="896"/>
      <c r="G69" s="896"/>
      <c r="H69" s="896"/>
      <c r="I69" s="896"/>
      <c r="J69" s="896"/>
      <c r="K69" s="896"/>
      <c r="L69" s="896"/>
      <c r="M69" s="896"/>
      <c r="N69" s="896"/>
      <c r="O69" s="896"/>
      <c r="P69" s="897"/>
      <c r="Q69" s="898">
        <v>5914</v>
      </c>
      <c r="R69" s="853"/>
      <c r="S69" s="853"/>
      <c r="T69" s="853"/>
      <c r="U69" s="853"/>
      <c r="V69" s="853">
        <v>5862</v>
      </c>
      <c r="W69" s="853"/>
      <c r="X69" s="853"/>
      <c r="Y69" s="853"/>
      <c r="Z69" s="853"/>
      <c r="AA69" s="853">
        <v>53</v>
      </c>
      <c r="AB69" s="853"/>
      <c r="AC69" s="853"/>
      <c r="AD69" s="853"/>
      <c r="AE69" s="853"/>
      <c r="AF69" s="853">
        <v>53</v>
      </c>
      <c r="AG69" s="853"/>
      <c r="AH69" s="853"/>
      <c r="AI69" s="853"/>
      <c r="AJ69" s="853"/>
      <c r="AK69" s="853">
        <v>367</v>
      </c>
      <c r="AL69" s="853"/>
      <c r="AM69" s="853"/>
      <c r="AN69" s="853"/>
      <c r="AO69" s="853"/>
      <c r="AP69" s="853">
        <v>3235</v>
      </c>
      <c r="AQ69" s="853"/>
      <c r="AR69" s="853"/>
      <c r="AS69" s="853"/>
      <c r="AT69" s="853"/>
      <c r="AU69" s="853">
        <v>389</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577</v>
      </c>
      <c r="C70" s="896"/>
      <c r="D70" s="896"/>
      <c r="E70" s="896"/>
      <c r="F70" s="896"/>
      <c r="G70" s="896"/>
      <c r="H70" s="896"/>
      <c r="I70" s="896"/>
      <c r="J70" s="896"/>
      <c r="K70" s="896"/>
      <c r="L70" s="896"/>
      <c r="M70" s="896"/>
      <c r="N70" s="896"/>
      <c r="O70" s="896"/>
      <c r="P70" s="897"/>
      <c r="Q70" s="898">
        <v>568</v>
      </c>
      <c r="R70" s="853"/>
      <c r="S70" s="853"/>
      <c r="T70" s="853"/>
      <c r="U70" s="853"/>
      <c r="V70" s="853">
        <v>563</v>
      </c>
      <c r="W70" s="853"/>
      <c r="X70" s="853"/>
      <c r="Y70" s="853"/>
      <c r="Z70" s="853"/>
      <c r="AA70" s="853">
        <v>5</v>
      </c>
      <c r="AB70" s="853"/>
      <c r="AC70" s="853"/>
      <c r="AD70" s="853"/>
      <c r="AE70" s="853"/>
      <c r="AF70" s="853">
        <v>5</v>
      </c>
      <c r="AG70" s="853"/>
      <c r="AH70" s="853"/>
      <c r="AI70" s="853"/>
      <c r="AJ70" s="853"/>
      <c r="AK70" s="853">
        <v>71</v>
      </c>
      <c r="AL70" s="853"/>
      <c r="AM70" s="853"/>
      <c r="AN70" s="853"/>
      <c r="AO70" s="853"/>
      <c r="AP70" s="853" t="s">
        <v>572</v>
      </c>
      <c r="AQ70" s="853"/>
      <c r="AR70" s="853"/>
      <c r="AS70" s="853"/>
      <c r="AT70" s="853"/>
      <c r="AU70" s="853" t="s">
        <v>572</v>
      </c>
      <c r="AV70" s="853"/>
      <c r="AW70" s="853"/>
      <c r="AX70" s="853"/>
      <c r="AY70" s="853"/>
      <c r="AZ70" s="899" t="s">
        <v>578</v>
      </c>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577</v>
      </c>
      <c r="C71" s="896"/>
      <c r="D71" s="896"/>
      <c r="E71" s="896"/>
      <c r="F71" s="896"/>
      <c r="G71" s="896"/>
      <c r="H71" s="896"/>
      <c r="I71" s="896"/>
      <c r="J71" s="896"/>
      <c r="K71" s="896"/>
      <c r="L71" s="896"/>
      <c r="M71" s="896"/>
      <c r="N71" s="896"/>
      <c r="O71" s="896"/>
      <c r="P71" s="897"/>
      <c r="Q71" s="898">
        <v>82672</v>
      </c>
      <c r="R71" s="853"/>
      <c r="S71" s="853"/>
      <c r="T71" s="853"/>
      <c r="U71" s="853"/>
      <c r="V71" s="853">
        <v>80207</v>
      </c>
      <c r="W71" s="853"/>
      <c r="X71" s="853"/>
      <c r="Y71" s="853"/>
      <c r="Z71" s="853"/>
      <c r="AA71" s="853">
        <v>2465</v>
      </c>
      <c r="AB71" s="853"/>
      <c r="AC71" s="853"/>
      <c r="AD71" s="853"/>
      <c r="AE71" s="853"/>
      <c r="AF71" s="853">
        <v>2465</v>
      </c>
      <c r="AG71" s="853"/>
      <c r="AH71" s="853"/>
      <c r="AI71" s="853"/>
      <c r="AJ71" s="853"/>
      <c r="AK71" s="853">
        <v>801</v>
      </c>
      <c r="AL71" s="853"/>
      <c r="AM71" s="853"/>
      <c r="AN71" s="853"/>
      <c r="AO71" s="853"/>
      <c r="AP71" s="853" t="s">
        <v>572</v>
      </c>
      <c r="AQ71" s="853"/>
      <c r="AR71" s="853"/>
      <c r="AS71" s="853"/>
      <c r="AT71" s="853"/>
      <c r="AU71" s="853" t="s">
        <v>572</v>
      </c>
      <c r="AV71" s="853"/>
      <c r="AW71" s="853"/>
      <c r="AX71" s="853"/>
      <c r="AY71" s="853"/>
      <c r="AZ71" s="899" t="s">
        <v>579</v>
      </c>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388</v>
      </c>
      <c r="B88" s="812" t="s">
        <v>413</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2528</v>
      </c>
      <c r="AG88" s="864"/>
      <c r="AH88" s="864"/>
      <c r="AI88" s="864"/>
      <c r="AJ88" s="864"/>
      <c r="AK88" s="861"/>
      <c r="AL88" s="861"/>
      <c r="AM88" s="861"/>
      <c r="AN88" s="861"/>
      <c r="AO88" s="861"/>
      <c r="AP88" s="864">
        <v>3280</v>
      </c>
      <c r="AQ88" s="864"/>
      <c r="AR88" s="864"/>
      <c r="AS88" s="864"/>
      <c r="AT88" s="864"/>
      <c r="AU88" s="864">
        <v>405</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12" t="s">
        <v>414</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42</v>
      </c>
      <c r="CS102" s="872"/>
      <c r="CT102" s="872"/>
      <c r="CU102" s="872"/>
      <c r="CV102" s="915"/>
      <c r="CW102" s="914">
        <v>0</v>
      </c>
      <c r="CX102" s="872"/>
      <c r="CY102" s="872"/>
      <c r="CZ102" s="872"/>
      <c r="DA102" s="915"/>
      <c r="DB102" s="914">
        <v>3580</v>
      </c>
      <c r="DC102" s="872"/>
      <c r="DD102" s="872"/>
      <c r="DE102" s="872"/>
      <c r="DF102" s="915"/>
      <c r="DG102" s="914" t="s">
        <v>586</v>
      </c>
      <c r="DH102" s="872"/>
      <c r="DI102" s="872"/>
      <c r="DJ102" s="872"/>
      <c r="DK102" s="915"/>
      <c r="DL102" s="914">
        <v>23</v>
      </c>
      <c r="DM102" s="872"/>
      <c r="DN102" s="872"/>
      <c r="DO102" s="872"/>
      <c r="DP102" s="915"/>
      <c r="DQ102" s="914">
        <v>1666</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415</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416</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419</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420</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421</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422</v>
      </c>
      <c r="AB109" s="917"/>
      <c r="AC109" s="917"/>
      <c r="AD109" s="917"/>
      <c r="AE109" s="918"/>
      <c r="AF109" s="916" t="s">
        <v>306</v>
      </c>
      <c r="AG109" s="917"/>
      <c r="AH109" s="917"/>
      <c r="AI109" s="917"/>
      <c r="AJ109" s="918"/>
      <c r="AK109" s="916" t="s">
        <v>305</v>
      </c>
      <c r="AL109" s="917"/>
      <c r="AM109" s="917"/>
      <c r="AN109" s="917"/>
      <c r="AO109" s="918"/>
      <c r="AP109" s="916" t="s">
        <v>423</v>
      </c>
      <c r="AQ109" s="917"/>
      <c r="AR109" s="917"/>
      <c r="AS109" s="917"/>
      <c r="AT109" s="919"/>
      <c r="AU109" s="936" t="s">
        <v>421</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422</v>
      </c>
      <c r="BR109" s="917"/>
      <c r="BS109" s="917"/>
      <c r="BT109" s="917"/>
      <c r="BU109" s="918"/>
      <c r="BV109" s="916" t="s">
        <v>306</v>
      </c>
      <c r="BW109" s="917"/>
      <c r="BX109" s="917"/>
      <c r="BY109" s="917"/>
      <c r="BZ109" s="918"/>
      <c r="CA109" s="916" t="s">
        <v>305</v>
      </c>
      <c r="CB109" s="917"/>
      <c r="CC109" s="917"/>
      <c r="CD109" s="917"/>
      <c r="CE109" s="918"/>
      <c r="CF109" s="937" t="s">
        <v>423</v>
      </c>
      <c r="CG109" s="937"/>
      <c r="CH109" s="937"/>
      <c r="CI109" s="937"/>
      <c r="CJ109" s="937"/>
      <c r="CK109" s="916" t="s">
        <v>424</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422</v>
      </c>
      <c r="DH109" s="917"/>
      <c r="DI109" s="917"/>
      <c r="DJ109" s="917"/>
      <c r="DK109" s="918"/>
      <c r="DL109" s="916" t="s">
        <v>306</v>
      </c>
      <c r="DM109" s="917"/>
      <c r="DN109" s="917"/>
      <c r="DO109" s="917"/>
      <c r="DP109" s="918"/>
      <c r="DQ109" s="916" t="s">
        <v>305</v>
      </c>
      <c r="DR109" s="917"/>
      <c r="DS109" s="917"/>
      <c r="DT109" s="917"/>
      <c r="DU109" s="918"/>
      <c r="DV109" s="916" t="s">
        <v>423</v>
      </c>
      <c r="DW109" s="917"/>
      <c r="DX109" s="917"/>
      <c r="DY109" s="917"/>
      <c r="DZ109" s="919"/>
    </row>
    <row r="110" spans="1:131" s="226" customFormat="1" ht="26.25" customHeight="1" x14ac:dyDescent="0.15">
      <c r="A110" s="920" t="s">
        <v>425</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1422485</v>
      </c>
      <c r="AB110" s="924"/>
      <c r="AC110" s="924"/>
      <c r="AD110" s="924"/>
      <c r="AE110" s="925"/>
      <c r="AF110" s="926">
        <v>1440997</v>
      </c>
      <c r="AG110" s="924"/>
      <c r="AH110" s="924"/>
      <c r="AI110" s="924"/>
      <c r="AJ110" s="925"/>
      <c r="AK110" s="926">
        <v>1449109</v>
      </c>
      <c r="AL110" s="924"/>
      <c r="AM110" s="924"/>
      <c r="AN110" s="924"/>
      <c r="AO110" s="925"/>
      <c r="AP110" s="927">
        <v>21.5</v>
      </c>
      <c r="AQ110" s="928"/>
      <c r="AR110" s="928"/>
      <c r="AS110" s="928"/>
      <c r="AT110" s="929"/>
      <c r="AU110" s="930" t="s">
        <v>66</v>
      </c>
      <c r="AV110" s="931"/>
      <c r="AW110" s="931"/>
      <c r="AX110" s="931"/>
      <c r="AY110" s="931"/>
      <c r="AZ110" s="972" t="s">
        <v>426</v>
      </c>
      <c r="BA110" s="921"/>
      <c r="BB110" s="921"/>
      <c r="BC110" s="921"/>
      <c r="BD110" s="921"/>
      <c r="BE110" s="921"/>
      <c r="BF110" s="921"/>
      <c r="BG110" s="921"/>
      <c r="BH110" s="921"/>
      <c r="BI110" s="921"/>
      <c r="BJ110" s="921"/>
      <c r="BK110" s="921"/>
      <c r="BL110" s="921"/>
      <c r="BM110" s="921"/>
      <c r="BN110" s="921"/>
      <c r="BO110" s="921"/>
      <c r="BP110" s="922"/>
      <c r="BQ110" s="958">
        <v>12783713</v>
      </c>
      <c r="BR110" s="959"/>
      <c r="BS110" s="959"/>
      <c r="BT110" s="959"/>
      <c r="BU110" s="959"/>
      <c r="BV110" s="959">
        <v>12503083</v>
      </c>
      <c r="BW110" s="959"/>
      <c r="BX110" s="959"/>
      <c r="BY110" s="959"/>
      <c r="BZ110" s="959"/>
      <c r="CA110" s="959">
        <v>12401647</v>
      </c>
      <c r="CB110" s="959"/>
      <c r="CC110" s="959"/>
      <c r="CD110" s="959"/>
      <c r="CE110" s="959"/>
      <c r="CF110" s="973">
        <v>184.3</v>
      </c>
      <c r="CG110" s="974"/>
      <c r="CH110" s="974"/>
      <c r="CI110" s="974"/>
      <c r="CJ110" s="974"/>
      <c r="CK110" s="975" t="s">
        <v>427</v>
      </c>
      <c r="CL110" s="976"/>
      <c r="CM110" s="955" t="s">
        <v>428</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429</v>
      </c>
      <c r="DH110" s="959"/>
      <c r="DI110" s="959"/>
      <c r="DJ110" s="959"/>
      <c r="DK110" s="959"/>
      <c r="DL110" s="959" t="s">
        <v>182</v>
      </c>
      <c r="DM110" s="959"/>
      <c r="DN110" s="959"/>
      <c r="DO110" s="959"/>
      <c r="DP110" s="959"/>
      <c r="DQ110" s="959" t="s">
        <v>182</v>
      </c>
      <c r="DR110" s="959"/>
      <c r="DS110" s="959"/>
      <c r="DT110" s="959"/>
      <c r="DU110" s="959"/>
      <c r="DV110" s="960" t="s">
        <v>182</v>
      </c>
      <c r="DW110" s="960"/>
      <c r="DX110" s="960"/>
      <c r="DY110" s="960"/>
      <c r="DZ110" s="961"/>
    </row>
    <row r="111" spans="1:131" s="226" customFormat="1" ht="26.25" customHeight="1" x14ac:dyDescent="0.15">
      <c r="A111" s="962" t="s">
        <v>430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182</v>
      </c>
      <c r="AB111" s="966"/>
      <c r="AC111" s="966"/>
      <c r="AD111" s="966"/>
      <c r="AE111" s="967"/>
      <c r="AF111" s="968" t="s">
        <v>182</v>
      </c>
      <c r="AG111" s="966"/>
      <c r="AH111" s="966"/>
      <c r="AI111" s="966"/>
      <c r="AJ111" s="967"/>
      <c r="AK111" s="968" t="s">
        <v>182</v>
      </c>
      <c r="AL111" s="966"/>
      <c r="AM111" s="966"/>
      <c r="AN111" s="966"/>
      <c r="AO111" s="967"/>
      <c r="AP111" s="969" t="s">
        <v>182</v>
      </c>
      <c r="AQ111" s="970"/>
      <c r="AR111" s="970"/>
      <c r="AS111" s="970"/>
      <c r="AT111" s="971"/>
      <c r="AU111" s="932"/>
      <c r="AV111" s="933"/>
      <c r="AW111" s="933"/>
      <c r="AX111" s="933"/>
      <c r="AY111" s="933"/>
      <c r="AZ111" s="981" t="s">
        <v>431</v>
      </c>
      <c r="BA111" s="982"/>
      <c r="BB111" s="982"/>
      <c r="BC111" s="982"/>
      <c r="BD111" s="982"/>
      <c r="BE111" s="982"/>
      <c r="BF111" s="982"/>
      <c r="BG111" s="982"/>
      <c r="BH111" s="982"/>
      <c r="BI111" s="982"/>
      <c r="BJ111" s="982"/>
      <c r="BK111" s="982"/>
      <c r="BL111" s="982"/>
      <c r="BM111" s="982"/>
      <c r="BN111" s="982"/>
      <c r="BO111" s="982"/>
      <c r="BP111" s="983"/>
      <c r="BQ111" s="951">
        <v>16128</v>
      </c>
      <c r="BR111" s="952"/>
      <c r="BS111" s="952"/>
      <c r="BT111" s="952"/>
      <c r="BU111" s="952"/>
      <c r="BV111" s="952">
        <v>6267</v>
      </c>
      <c r="BW111" s="952"/>
      <c r="BX111" s="952"/>
      <c r="BY111" s="952"/>
      <c r="BZ111" s="952"/>
      <c r="CA111" s="952">
        <v>2763</v>
      </c>
      <c r="CB111" s="952"/>
      <c r="CC111" s="952"/>
      <c r="CD111" s="952"/>
      <c r="CE111" s="952"/>
      <c r="CF111" s="946">
        <v>0</v>
      </c>
      <c r="CG111" s="947"/>
      <c r="CH111" s="947"/>
      <c r="CI111" s="947"/>
      <c r="CJ111" s="947"/>
      <c r="CK111" s="977"/>
      <c r="CL111" s="978"/>
      <c r="CM111" s="948" t="s">
        <v>432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429</v>
      </c>
      <c r="DH111" s="952"/>
      <c r="DI111" s="952"/>
      <c r="DJ111" s="952"/>
      <c r="DK111" s="952"/>
      <c r="DL111" s="952" t="s">
        <v>429</v>
      </c>
      <c r="DM111" s="952"/>
      <c r="DN111" s="952"/>
      <c r="DO111" s="952"/>
      <c r="DP111" s="952"/>
      <c r="DQ111" s="952" t="s">
        <v>182</v>
      </c>
      <c r="DR111" s="952"/>
      <c r="DS111" s="952"/>
      <c r="DT111" s="952"/>
      <c r="DU111" s="952"/>
      <c r="DV111" s="953" t="s">
        <v>429</v>
      </c>
      <c r="DW111" s="953"/>
      <c r="DX111" s="953"/>
      <c r="DY111" s="953"/>
      <c r="DZ111" s="954"/>
    </row>
    <row r="112" spans="1:131" s="226" customFormat="1" ht="26.25" customHeight="1" x14ac:dyDescent="0.15">
      <c r="A112" s="984" t="s">
        <v>433</v>
      </c>
      <c r="B112" s="985"/>
      <c r="C112" s="982" t="s">
        <v>434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429</v>
      </c>
      <c r="AB112" s="991"/>
      <c r="AC112" s="991"/>
      <c r="AD112" s="991"/>
      <c r="AE112" s="992"/>
      <c r="AF112" s="993" t="s">
        <v>182</v>
      </c>
      <c r="AG112" s="991"/>
      <c r="AH112" s="991"/>
      <c r="AI112" s="991"/>
      <c r="AJ112" s="992"/>
      <c r="AK112" s="993" t="s">
        <v>182</v>
      </c>
      <c r="AL112" s="991"/>
      <c r="AM112" s="991"/>
      <c r="AN112" s="991"/>
      <c r="AO112" s="992"/>
      <c r="AP112" s="994" t="s">
        <v>182</v>
      </c>
      <c r="AQ112" s="995"/>
      <c r="AR112" s="995"/>
      <c r="AS112" s="995"/>
      <c r="AT112" s="996"/>
      <c r="AU112" s="932"/>
      <c r="AV112" s="933"/>
      <c r="AW112" s="933"/>
      <c r="AX112" s="933"/>
      <c r="AY112" s="933"/>
      <c r="AZ112" s="981" t="s">
        <v>435</v>
      </c>
      <c r="BA112" s="982"/>
      <c r="BB112" s="982"/>
      <c r="BC112" s="982"/>
      <c r="BD112" s="982"/>
      <c r="BE112" s="982"/>
      <c r="BF112" s="982"/>
      <c r="BG112" s="982"/>
      <c r="BH112" s="982"/>
      <c r="BI112" s="982"/>
      <c r="BJ112" s="982"/>
      <c r="BK112" s="982"/>
      <c r="BL112" s="982"/>
      <c r="BM112" s="982"/>
      <c r="BN112" s="982"/>
      <c r="BO112" s="982"/>
      <c r="BP112" s="983"/>
      <c r="BQ112" s="951">
        <v>7776558</v>
      </c>
      <c r="BR112" s="952"/>
      <c r="BS112" s="952"/>
      <c r="BT112" s="952"/>
      <c r="BU112" s="952"/>
      <c r="BV112" s="952">
        <v>7461831</v>
      </c>
      <c r="BW112" s="952"/>
      <c r="BX112" s="952"/>
      <c r="BY112" s="952"/>
      <c r="BZ112" s="952"/>
      <c r="CA112" s="952">
        <v>7350135</v>
      </c>
      <c r="CB112" s="952"/>
      <c r="CC112" s="952"/>
      <c r="CD112" s="952"/>
      <c r="CE112" s="952"/>
      <c r="CF112" s="946">
        <v>109.3</v>
      </c>
      <c r="CG112" s="947"/>
      <c r="CH112" s="947"/>
      <c r="CI112" s="947"/>
      <c r="CJ112" s="947"/>
      <c r="CK112" s="977"/>
      <c r="CL112" s="978"/>
      <c r="CM112" s="948" t="s">
        <v>436</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429</v>
      </c>
      <c r="DH112" s="952"/>
      <c r="DI112" s="952"/>
      <c r="DJ112" s="952"/>
      <c r="DK112" s="952"/>
      <c r="DL112" s="952" t="s">
        <v>182</v>
      </c>
      <c r="DM112" s="952"/>
      <c r="DN112" s="952"/>
      <c r="DO112" s="952"/>
      <c r="DP112" s="952"/>
      <c r="DQ112" s="952" t="s">
        <v>429</v>
      </c>
      <c r="DR112" s="952"/>
      <c r="DS112" s="952"/>
      <c r="DT112" s="952"/>
      <c r="DU112" s="952"/>
      <c r="DV112" s="953" t="s">
        <v>182</v>
      </c>
      <c r="DW112" s="953"/>
      <c r="DX112" s="953"/>
      <c r="DY112" s="953"/>
      <c r="DZ112" s="954"/>
    </row>
    <row r="113" spans="1:130" s="226" customFormat="1" ht="26.25" customHeight="1" x14ac:dyDescent="0.15">
      <c r="A113" s="986"/>
      <c r="B113" s="987"/>
      <c r="C113" s="982" t="s">
        <v>437</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688497</v>
      </c>
      <c r="AB113" s="966"/>
      <c r="AC113" s="966"/>
      <c r="AD113" s="966"/>
      <c r="AE113" s="967"/>
      <c r="AF113" s="968">
        <v>673608</v>
      </c>
      <c r="AG113" s="966"/>
      <c r="AH113" s="966"/>
      <c r="AI113" s="966"/>
      <c r="AJ113" s="967"/>
      <c r="AK113" s="968">
        <v>635088</v>
      </c>
      <c r="AL113" s="966"/>
      <c r="AM113" s="966"/>
      <c r="AN113" s="966"/>
      <c r="AO113" s="967"/>
      <c r="AP113" s="969">
        <v>9.4</v>
      </c>
      <c r="AQ113" s="970"/>
      <c r="AR113" s="970"/>
      <c r="AS113" s="970"/>
      <c r="AT113" s="971"/>
      <c r="AU113" s="932"/>
      <c r="AV113" s="933"/>
      <c r="AW113" s="933"/>
      <c r="AX113" s="933"/>
      <c r="AY113" s="933"/>
      <c r="AZ113" s="981" t="s">
        <v>438</v>
      </c>
      <c r="BA113" s="982"/>
      <c r="BB113" s="982"/>
      <c r="BC113" s="982"/>
      <c r="BD113" s="982"/>
      <c r="BE113" s="982"/>
      <c r="BF113" s="982"/>
      <c r="BG113" s="982"/>
      <c r="BH113" s="982"/>
      <c r="BI113" s="982"/>
      <c r="BJ113" s="982"/>
      <c r="BK113" s="982"/>
      <c r="BL113" s="982"/>
      <c r="BM113" s="982"/>
      <c r="BN113" s="982"/>
      <c r="BO113" s="982"/>
      <c r="BP113" s="983"/>
      <c r="BQ113" s="951">
        <v>477624</v>
      </c>
      <c r="BR113" s="952"/>
      <c r="BS113" s="952"/>
      <c r="BT113" s="952"/>
      <c r="BU113" s="952"/>
      <c r="BV113" s="952">
        <v>491617</v>
      </c>
      <c r="BW113" s="952"/>
      <c r="BX113" s="952"/>
      <c r="BY113" s="952"/>
      <c r="BZ113" s="952"/>
      <c r="CA113" s="952">
        <v>405406</v>
      </c>
      <c r="CB113" s="952"/>
      <c r="CC113" s="952"/>
      <c r="CD113" s="952"/>
      <c r="CE113" s="952"/>
      <c r="CF113" s="946">
        <v>6</v>
      </c>
      <c r="CG113" s="947"/>
      <c r="CH113" s="947"/>
      <c r="CI113" s="947"/>
      <c r="CJ113" s="947"/>
      <c r="CK113" s="977"/>
      <c r="CL113" s="978"/>
      <c r="CM113" s="948" t="s">
        <v>439</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182</v>
      </c>
      <c r="DH113" s="991"/>
      <c r="DI113" s="991"/>
      <c r="DJ113" s="991"/>
      <c r="DK113" s="992"/>
      <c r="DL113" s="993" t="s">
        <v>182</v>
      </c>
      <c r="DM113" s="991"/>
      <c r="DN113" s="991"/>
      <c r="DO113" s="991"/>
      <c r="DP113" s="992"/>
      <c r="DQ113" s="993" t="s">
        <v>182</v>
      </c>
      <c r="DR113" s="991"/>
      <c r="DS113" s="991"/>
      <c r="DT113" s="991"/>
      <c r="DU113" s="992"/>
      <c r="DV113" s="994" t="s">
        <v>182</v>
      </c>
      <c r="DW113" s="995"/>
      <c r="DX113" s="995"/>
      <c r="DY113" s="995"/>
      <c r="DZ113" s="996"/>
    </row>
    <row r="114" spans="1:130" s="226" customFormat="1" ht="26.25" customHeight="1" x14ac:dyDescent="0.15">
      <c r="A114" s="986"/>
      <c r="B114" s="987"/>
      <c r="C114" s="982" t="s">
        <v>440</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76382</v>
      </c>
      <c r="AB114" s="991"/>
      <c r="AC114" s="991"/>
      <c r="AD114" s="991"/>
      <c r="AE114" s="992"/>
      <c r="AF114" s="993">
        <v>74749</v>
      </c>
      <c r="AG114" s="991"/>
      <c r="AH114" s="991"/>
      <c r="AI114" s="991"/>
      <c r="AJ114" s="992"/>
      <c r="AK114" s="993">
        <v>98439</v>
      </c>
      <c r="AL114" s="991"/>
      <c r="AM114" s="991"/>
      <c r="AN114" s="991"/>
      <c r="AO114" s="992"/>
      <c r="AP114" s="994">
        <v>1.5</v>
      </c>
      <c r="AQ114" s="995"/>
      <c r="AR114" s="995"/>
      <c r="AS114" s="995"/>
      <c r="AT114" s="996"/>
      <c r="AU114" s="932"/>
      <c r="AV114" s="933"/>
      <c r="AW114" s="933"/>
      <c r="AX114" s="933"/>
      <c r="AY114" s="933"/>
      <c r="AZ114" s="981" t="s">
        <v>441</v>
      </c>
      <c r="BA114" s="982"/>
      <c r="BB114" s="982"/>
      <c r="BC114" s="982"/>
      <c r="BD114" s="982"/>
      <c r="BE114" s="982"/>
      <c r="BF114" s="982"/>
      <c r="BG114" s="982"/>
      <c r="BH114" s="982"/>
      <c r="BI114" s="982"/>
      <c r="BJ114" s="982"/>
      <c r="BK114" s="982"/>
      <c r="BL114" s="982"/>
      <c r="BM114" s="982"/>
      <c r="BN114" s="982"/>
      <c r="BO114" s="982"/>
      <c r="BP114" s="983"/>
      <c r="BQ114" s="951">
        <v>1709249</v>
      </c>
      <c r="BR114" s="952"/>
      <c r="BS114" s="952"/>
      <c r="BT114" s="952"/>
      <c r="BU114" s="952"/>
      <c r="BV114" s="952">
        <v>1765268</v>
      </c>
      <c r="BW114" s="952"/>
      <c r="BX114" s="952"/>
      <c r="BY114" s="952"/>
      <c r="BZ114" s="952"/>
      <c r="CA114" s="952">
        <v>1724197</v>
      </c>
      <c r="CB114" s="952"/>
      <c r="CC114" s="952"/>
      <c r="CD114" s="952"/>
      <c r="CE114" s="952"/>
      <c r="CF114" s="946">
        <v>25.6</v>
      </c>
      <c r="CG114" s="947"/>
      <c r="CH114" s="947"/>
      <c r="CI114" s="947"/>
      <c r="CJ114" s="947"/>
      <c r="CK114" s="977"/>
      <c r="CL114" s="978"/>
      <c r="CM114" s="948" t="s">
        <v>442</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182</v>
      </c>
      <c r="DH114" s="991"/>
      <c r="DI114" s="991"/>
      <c r="DJ114" s="991"/>
      <c r="DK114" s="992"/>
      <c r="DL114" s="993" t="s">
        <v>182</v>
      </c>
      <c r="DM114" s="991"/>
      <c r="DN114" s="991"/>
      <c r="DO114" s="991"/>
      <c r="DP114" s="992"/>
      <c r="DQ114" s="993" t="s">
        <v>182</v>
      </c>
      <c r="DR114" s="991"/>
      <c r="DS114" s="991"/>
      <c r="DT114" s="991"/>
      <c r="DU114" s="992"/>
      <c r="DV114" s="994" t="s">
        <v>182</v>
      </c>
      <c r="DW114" s="995"/>
      <c r="DX114" s="995"/>
      <c r="DY114" s="995"/>
      <c r="DZ114" s="996"/>
    </row>
    <row r="115" spans="1:130" s="226" customFormat="1" ht="26.25" customHeight="1" x14ac:dyDescent="0.15">
      <c r="A115" s="986"/>
      <c r="B115" s="987"/>
      <c r="C115" s="982" t="s">
        <v>443</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13162</v>
      </c>
      <c r="AB115" s="966"/>
      <c r="AC115" s="966"/>
      <c r="AD115" s="966"/>
      <c r="AE115" s="967"/>
      <c r="AF115" s="968">
        <v>11543</v>
      </c>
      <c r="AG115" s="966"/>
      <c r="AH115" s="966"/>
      <c r="AI115" s="966"/>
      <c r="AJ115" s="967"/>
      <c r="AK115" s="968">
        <v>4045</v>
      </c>
      <c r="AL115" s="966"/>
      <c r="AM115" s="966"/>
      <c r="AN115" s="966"/>
      <c r="AO115" s="967"/>
      <c r="AP115" s="969">
        <v>0.1</v>
      </c>
      <c r="AQ115" s="970"/>
      <c r="AR115" s="970"/>
      <c r="AS115" s="970"/>
      <c r="AT115" s="971"/>
      <c r="AU115" s="932"/>
      <c r="AV115" s="933"/>
      <c r="AW115" s="933"/>
      <c r="AX115" s="933"/>
      <c r="AY115" s="933"/>
      <c r="AZ115" s="981" t="s">
        <v>444</v>
      </c>
      <c r="BA115" s="982"/>
      <c r="BB115" s="982"/>
      <c r="BC115" s="982"/>
      <c r="BD115" s="982"/>
      <c r="BE115" s="982"/>
      <c r="BF115" s="982"/>
      <c r="BG115" s="982"/>
      <c r="BH115" s="982"/>
      <c r="BI115" s="982"/>
      <c r="BJ115" s="982"/>
      <c r="BK115" s="982"/>
      <c r="BL115" s="982"/>
      <c r="BM115" s="982"/>
      <c r="BN115" s="982"/>
      <c r="BO115" s="982"/>
      <c r="BP115" s="983"/>
      <c r="BQ115" s="951">
        <v>1749871</v>
      </c>
      <c r="BR115" s="952"/>
      <c r="BS115" s="952"/>
      <c r="BT115" s="952"/>
      <c r="BU115" s="952"/>
      <c r="BV115" s="952">
        <v>1694784</v>
      </c>
      <c r="BW115" s="952"/>
      <c r="BX115" s="952"/>
      <c r="BY115" s="952"/>
      <c r="BZ115" s="952"/>
      <c r="CA115" s="952">
        <v>1665678</v>
      </c>
      <c r="CB115" s="952"/>
      <c r="CC115" s="952"/>
      <c r="CD115" s="952"/>
      <c r="CE115" s="952"/>
      <c r="CF115" s="946">
        <v>24.8</v>
      </c>
      <c r="CG115" s="947"/>
      <c r="CH115" s="947"/>
      <c r="CI115" s="947"/>
      <c r="CJ115" s="947"/>
      <c r="CK115" s="977"/>
      <c r="CL115" s="978"/>
      <c r="CM115" s="981" t="s">
        <v>445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429</v>
      </c>
      <c r="DH115" s="991"/>
      <c r="DI115" s="991"/>
      <c r="DJ115" s="991"/>
      <c r="DK115" s="992"/>
      <c r="DL115" s="993" t="s">
        <v>182</v>
      </c>
      <c r="DM115" s="991"/>
      <c r="DN115" s="991"/>
      <c r="DO115" s="991"/>
      <c r="DP115" s="992"/>
      <c r="DQ115" s="993" t="s">
        <v>182</v>
      </c>
      <c r="DR115" s="991"/>
      <c r="DS115" s="991"/>
      <c r="DT115" s="991"/>
      <c r="DU115" s="992"/>
      <c r="DV115" s="994" t="s">
        <v>182</v>
      </c>
      <c r="DW115" s="995"/>
      <c r="DX115" s="995"/>
      <c r="DY115" s="995"/>
      <c r="DZ115" s="996"/>
    </row>
    <row r="116" spans="1:130" s="226" customFormat="1" ht="26.25" customHeight="1" x14ac:dyDescent="0.15">
      <c r="A116" s="988"/>
      <c r="B116" s="989"/>
      <c r="C116" s="997" t="s">
        <v>446</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1853</v>
      </c>
      <c r="AB116" s="991"/>
      <c r="AC116" s="991"/>
      <c r="AD116" s="991"/>
      <c r="AE116" s="992"/>
      <c r="AF116" s="993">
        <v>1186</v>
      </c>
      <c r="AG116" s="991"/>
      <c r="AH116" s="991"/>
      <c r="AI116" s="991"/>
      <c r="AJ116" s="992"/>
      <c r="AK116" s="993">
        <v>480</v>
      </c>
      <c r="AL116" s="991"/>
      <c r="AM116" s="991"/>
      <c r="AN116" s="991"/>
      <c r="AO116" s="992"/>
      <c r="AP116" s="994">
        <v>0</v>
      </c>
      <c r="AQ116" s="995"/>
      <c r="AR116" s="995"/>
      <c r="AS116" s="995"/>
      <c r="AT116" s="996"/>
      <c r="AU116" s="932"/>
      <c r="AV116" s="933"/>
      <c r="AW116" s="933"/>
      <c r="AX116" s="933"/>
      <c r="AY116" s="933"/>
      <c r="AZ116" s="999" t="s">
        <v>447</v>
      </c>
      <c r="BA116" s="1000"/>
      <c r="BB116" s="1000"/>
      <c r="BC116" s="1000"/>
      <c r="BD116" s="1000"/>
      <c r="BE116" s="1000"/>
      <c r="BF116" s="1000"/>
      <c r="BG116" s="1000"/>
      <c r="BH116" s="1000"/>
      <c r="BI116" s="1000"/>
      <c r="BJ116" s="1000"/>
      <c r="BK116" s="1000"/>
      <c r="BL116" s="1000"/>
      <c r="BM116" s="1000"/>
      <c r="BN116" s="1000"/>
      <c r="BO116" s="1000"/>
      <c r="BP116" s="1001"/>
      <c r="BQ116" s="951" t="s">
        <v>182</v>
      </c>
      <c r="BR116" s="952"/>
      <c r="BS116" s="952"/>
      <c r="BT116" s="952"/>
      <c r="BU116" s="952"/>
      <c r="BV116" s="952" t="s">
        <v>182</v>
      </c>
      <c r="BW116" s="952"/>
      <c r="BX116" s="952"/>
      <c r="BY116" s="952"/>
      <c r="BZ116" s="952"/>
      <c r="CA116" s="952" t="s">
        <v>182</v>
      </c>
      <c r="CB116" s="952"/>
      <c r="CC116" s="952"/>
      <c r="CD116" s="952"/>
      <c r="CE116" s="952"/>
      <c r="CF116" s="946" t="s">
        <v>182</v>
      </c>
      <c r="CG116" s="947"/>
      <c r="CH116" s="947"/>
      <c r="CI116" s="947"/>
      <c r="CJ116" s="947"/>
      <c r="CK116" s="977"/>
      <c r="CL116" s="978"/>
      <c r="CM116" s="948" t="s">
        <v>448</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6400</v>
      </c>
      <c r="DH116" s="991"/>
      <c r="DI116" s="991"/>
      <c r="DJ116" s="991"/>
      <c r="DK116" s="992"/>
      <c r="DL116" s="993" t="s">
        <v>182</v>
      </c>
      <c r="DM116" s="991"/>
      <c r="DN116" s="991"/>
      <c r="DO116" s="991"/>
      <c r="DP116" s="992"/>
      <c r="DQ116" s="993" t="s">
        <v>429</v>
      </c>
      <c r="DR116" s="991"/>
      <c r="DS116" s="991"/>
      <c r="DT116" s="991"/>
      <c r="DU116" s="992"/>
      <c r="DV116" s="994" t="s">
        <v>429</v>
      </c>
      <c r="DW116" s="995"/>
      <c r="DX116" s="995"/>
      <c r="DY116" s="995"/>
      <c r="DZ116" s="996"/>
    </row>
    <row r="117" spans="1:130" s="226" customFormat="1" ht="26.25" customHeight="1" x14ac:dyDescent="0.15">
      <c r="A117" s="936" t="s">
        <v>186</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449</v>
      </c>
      <c r="Z117" s="918"/>
      <c r="AA117" s="1008">
        <v>2202379</v>
      </c>
      <c r="AB117" s="1009"/>
      <c r="AC117" s="1009"/>
      <c r="AD117" s="1009"/>
      <c r="AE117" s="1010"/>
      <c r="AF117" s="1011">
        <v>2202083</v>
      </c>
      <c r="AG117" s="1009"/>
      <c r="AH117" s="1009"/>
      <c r="AI117" s="1009"/>
      <c r="AJ117" s="1010"/>
      <c r="AK117" s="1011">
        <v>2187161</v>
      </c>
      <c r="AL117" s="1009"/>
      <c r="AM117" s="1009"/>
      <c r="AN117" s="1009"/>
      <c r="AO117" s="1010"/>
      <c r="AP117" s="1012"/>
      <c r="AQ117" s="1013"/>
      <c r="AR117" s="1013"/>
      <c r="AS117" s="1013"/>
      <c r="AT117" s="1014"/>
      <c r="AU117" s="932"/>
      <c r="AV117" s="933"/>
      <c r="AW117" s="933"/>
      <c r="AX117" s="933"/>
      <c r="AY117" s="933"/>
      <c r="AZ117" s="999" t="s">
        <v>450</v>
      </c>
      <c r="BA117" s="1000"/>
      <c r="BB117" s="1000"/>
      <c r="BC117" s="1000"/>
      <c r="BD117" s="1000"/>
      <c r="BE117" s="1000"/>
      <c r="BF117" s="1000"/>
      <c r="BG117" s="1000"/>
      <c r="BH117" s="1000"/>
      <c r="BI117" s="1000"/>
      <c r="BJ117" s="1000"/>
      <c r="BK117" s="1000"/>
      <c r="BL117" s="1000"/>
      <c r="BM117" s="1000"/>
      <c r="BN117" s="1000"/>
      <c r="BO117" s="1000"/>
      <c r="BP117" s="1001"/>
      <c r="BQ117" s="951" t="s">
        <v>182</v>
      </c>
      <c r="BR117" s="952"/>
      <c r="BS117" s="952"/>
      <c r="BT117" s="952"/>
      <c r="BU117" s="952"/>
      <c r="BV117" s="952" t="s">
        <v>182</v>
      </c>
      <c r="BW117" s="952"/>
      <c r="BX117" s="952"/>
      <c r="BY117" s="952"/>
      <c r="BZ117" s="952"/>
      <c r="CA117" s="952" t="s">
        <v>429</v>
      </c>
      <c r="CB117" s="952"/>
      <c r="CC117" s="952"/>
      <c r="CD117" s="952"/>
      <c r="CE117" s="952"/>
      <c r="CF117" s="946" t="s">
        <v>182</v>
      </c>
      <c r="CG117" s="947"/>
      <c r="CH117" s="947"/>
      <c r="CI117" s="947"/>
      <c r="CJ117" s="947"/>
      <c r="CK117" s="977"/>
      <c r="CL117" s="978"/>
      <c r="CM117" s="948" t="s">
        <v>451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182</v>
      </c>
      <c r="DH117" s="991"/>
      <c r="DI117" s="991"/>
      <c r="DJ117" s="991"/>
      <c r="DK117" s="992"/>
      <c r="DL117" s="993" t="s">
        <v>182</v>
      </c>
      <c r="DM117" s="991"/>
      <c r="DN117" s="991"/>
      <c r="DO117" s="991"/>
      <c r="DP117" s="992"/>
      <c r="DQ117" s="993" t="s">
        <v>182</v>
      </c>
      <c r="DR117" s="991"/>
      <c r="DS117" s="991"/>
      <c r="DT117" s="991"/>
      <c r="DU117" s="992"/>
      <c r="DV117" s="994" t="s">
        <v>429</v>
      </c>
      <c r="DW117" s="995"/>
      <c r="DX117" s="995"/>
      <c r="DY117" s="995"/>
      <c r="DZ117" s="996"/>
    </row>
    <row r="118" spans="1:130" s="226" customFormat="1" ht="26.25" customHeight="1" x14ac:dyDescent="0.15">
      <c r="A118" s="936" t="s">
        <v>424</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422</v>
      </c>
      <c r="AB118" s="917"/>
      <c r="AC118" s="917"/>
      <c r="AD118" s="917"/>
      <c r="AE118" s="918"/>
      <c r="AF118" s="916" t="s">
        <v>306</v>
      </c>
      <c r="AG118" s="917"/>
      <c r="AH118" s="917"/>
      <c r="AI118" s="917"/>
      <c r="AJ118" s="918"/>
      <c r="AK118" s="916" t="s">
        <v>305</v>
      </c>
      <c r="AL118" s="917"/>
      <c r="AM118" s="917"/>
      <c r="AN118" s="917"/>
      <c r="AO118" s="918"/>
      <c r="AP118" s="1003" t="s">
        <v>423</v>
      </c>
      <c r="AQ118" s="1004"/>
      <c r="AR118" s="1004"/>
      <c r="AS118" s="1004"/>
      <c r="AT118" s="1005"/>
      <c r="AU118" s="932"/>
      <c r="AV118" s="933"/>
      <c r="AW118" s="933"/>
      <c r="AX118" s="933"/>
      <c r="AY118" s="933"/>
      <c r="AZ118" s="1006" t="s">
        <v>452</v>
      </c>
      <c r="BA118" s="997"/>
      <c r="BB118" s="997"/>
      <c r="BC118" s="997"/>
      <c r="BD118" s="997"/>
      <c r="BE118" s="997"/>
      <c r="BF118" s="997"/>
      <c r="BG118" s="997"/>
      <c r="BH118" s="997"/>
      <c r="BI118" s="997"/>
      <c r="BJ118" s="997"/>
      <c r="BK118" s="997"/>
      <c r="BL118" s="997"/>
      <c r="BM118" s="997"/>
      <c r="BN118" s="997"/>
      <c r="BO118" s="997"/>
      <c r="BP118" s="998"/>
      <c r="BQ118" s="1029" t="s">
        <v>429</v>
      </c>
      <c r="BR118" s="1030"/>
      <c r="BS118" s="1030"/>
      <c r="BT118" s="1030"/>
      <c r="BU118" s="1030"/>
      <c r="BV118" s="1030" t="s">
        <v>182</v>
      </c>
      <c r="BW118" s="1030"/>
      <c r="BX118" s="1030"/>
      <c r="BY118" s="1030"/>
      <c r="BZ118" s="1030"/>
      <c r="CA118" s="1030" t="s">
        <v>429</v>
      </c>
      <c r="CB118" s="1030"/>
      <c r="CC118" s="1030"/>
      <c r="CD118" s="1030"/>
      <c r="CE118" s="1030"/>
      <c r="CF118" s="946" t="s">
        <v>182</v>
      </c>
      <c r="CG118" s="947"/>
      <c r="CH118" s="947"/>
      <c r="CI118" s="947"/>
      <c r="CJ118" s="947"/>
      <c r="CK118" s="977"/>
      <c r="CL118" s="978"/>
      <c r="CM118" s="948" t="s">
        <v>453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182</v>
      </c>
      <c r="DH118" s="991"/>
      <c r="DI118" s="991"/>
      <c r="DJ118" s="991"/>
      <c r="DK118" s="992"/>
      <c r="DL118" s="993" t="s">
        <v>182</v>
      </c>
      <c r="DM118" s="991"/>
      <c r="DN118" s="991"/>
      <c r="DO118" s="991"/>
      <c r="DP118" s="992"/>
      <c r="DQ118" s="993" t="s">
        <v>429</v>
      </c>
      <c r="DR118" s="991"/>
      <c r="DS118" s="991"/>
      <c r="DT118" s="991"/>
      <c r="DU118" s="992"/>
      <c r="DV118" s="994" t="s">
        <v>182</v>
      </c>
      <c r="DW118" s="995"/>
      <c r="DX118" s="995"/>
      <c r="DY118" s="995"/>
      <c r="DZ118" s="996"/>
    </row>
    <row r="119" spans="1:130" s="226" customFormat="1" ht="26.25" customHeight="1" x14ac:dyDescent="0.15">
      <c r="A119" s="1091" t="s">
        <v>427</v>
      </c>
      <c r="B119" s="976"/>
      <c r="C119" s="955" t="s">
        <v>428</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429</v>
      </c>
      <c r="AB119" s="924"/>
      <c r="AC119" s="924"/>
      <c r="AD119" s="924"/>
      <c r="AE119" s="925"/>
      <c r="AF119" s="926" t="s">
        <v>429</v>
      </c>
      <c r="AG119" s="924"/>
      <c r="AH119" s="924"/>
      <c r="AI119" s="924"/>
      <c r="AJ119" s="925"/>
      <c r="AK119" s="926" t="s">
        <v>182</v>
      </c>
      <c r="AL119" s="924"/>
      <c r="AM119" s="924"/>
      <c r="AN119" s="924"/>
      <c r="AO119" s="925"/>
      <c r="AP119" s="927" t="s">
        <v>429</v>
      </c>
      <c r="AQ119" s="928"/>
      <c r="AR119" s="928"/>
      <c r="AS119" s="928"/>
      <c r="AT119" s="929"/>
      <c r="AU119" s="934"/>
      <c r="AV119" s="935"/>
      <c r="AW119" s="935"/>
      <c r="AX119" s="935"/>
      <c r="AY119" s="935"/>
      <c r="AZ119" s="257" t="s">
        <v>186</v>
      </c>
      <c r="BA119" s="257"/>
      <c r="BB119" s="257"/>
      <c r="BC119" s="257"/>
      <c r="BD119" s="257"/>
      <c r="BE119" s="257"/>
      <c r="BF119" s="257"/>
      <c r="BG119" s="257"/>
      <c r="BH119" s="257"/>
      <c r="BI119" s="257"/>
      <c r="BJ119" s="257"/>
      <c r="BK119" s="257"/>
      <c r="BL119" s="257"/>
      <c r="BM119" s="257"/>
      <c r="BN119" s="257"/>
      <c r="BO119" s="1007" t="s">
        <v>454</v>
      </c>
      <c r="BP119" s="1038"/>
      <c r="BQ119" s="1029">
        <v>24513143</v>
      </c>
      <c r="BR119" s="1030"/>
      <c r="BS119" s="1030"/>
      <c r="BT119" s="1030"/>
      <c r="BU119" s="1030"/>
      <c r="BV119" s="1030">
        <v>23922850</v>
      </c>
      <c r="BW119" s="1030"/>
      <c r="BX119" s="1030"/>
      <c r="BY119" s="1030"/>
      <c r="BZ119" s="1030"/>
      <c r="CA119" s="1030">
        <v>23549826</v>
      </c>
      <c r="CB119" s="1030"/>
      <c r="CC119" s="1030"/>
      <c r="CD119" s="1030"/>
      <c r="CE119" s="1030"/>
      <c r="CF119" s="1031"/>
      <c r="CG119" s="1032"/>
      <c r="CH119" s="1032"/>
      <c r="CI119" s="1032"/>
      <c r="CJ119" s="1033"/>
      <c r="CK119" s="979"/>
      <c r="CL119" s="980"/>
      <c r="CM119" s="1034" t="s">
        <v>455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9728</v>
      </c>
      <c r="DH119" s="1016"/>
      <c r="DI119" s="1016"/>
      <c r="DJ119" s="1016"/>
      <c r="DK119" s="1017"/>
      <c r="DL119" s="1015">
        <v>6267</v>
      </c>
      <c r="DM119" s="1016"/>
      <c r="DN119" s="1016"/>
      <c r="DO119" s="1016"/>
      <c r="DP119" s="1017"/>
      <c r="DQ119" s="1015">
        <v>2763</v>
      </c>
      <c r="DR119" s="1016"/>
      <c r="DS119" s="1016"/>
      <c r="DT119" s="1016"/>
      <c r="DU119" s="1017"/>
      <c r="DV119" s="1018">
        <v>0</v>
      </c>
      <c r="DW119" s="1019"/>
      <c r="DX119" s="1019"/>
      <c r="DY119" s="1019"/>
      <c r="DZ119" s="1020"/>
    </row>
    <row r="120" spans="1:130" s="226" customFormat="1" ht="26.25" customHeight="1" x14ac:dyDescent="0.15">
      <c r="A120" s="1092"/>
      <c r="B120" s="978"/>
      <c r="C120" s="948" t="s">
        <v>432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182</v>
      </c>
      <c r="AB120" s="991"/>
      <c r="AC120" s="991"/>
      <c r="AD120" s="991"/>
      <c r="AE120" s="992"/>
      <c r="AF120" s="993" t="s">
        <v>182</v>
      </c>
      <c r="AG120" s="991"/>
      <c r="AH120" s="991"/>
      <c r="AI120" s="991"/>
      <c r="AJ120" s="992"/>
      <c r="AK120" s="993" t="s">
        <v>182</v>
      </c>
      <c r="AL120" s="991"/>
      <c r="AM120" s="991"/>
      <c r="AN120" s="991"/>
      <c r="AO120" s="992"/>
      <c r="AP120" s="994" t="s">
        <v>182</v>
      </c>
      <c r="AQ120" s="995"/>
      <c r="AR120" s="995"/>
      <c r="AS120" s="995"/>
      <c r="AT120" s="996"/>
      <c r="AU120" s="1021" t="s">
        <v>456</v>
      </c>
      <c r="AV120" s="1022"/>
      <c r="AW120" s="1022"/>
      <c r="AX120" s="1022"/>
      <c r="AY120" s="1023"/>
      <c r="AZ120" s="972" t="s">
        <v>457</v>
      </c>
      <c r="BA120" s="921"/>
      <c r="BB120" s="921"/>
      <c r="BC120" s="921"/>
      <c r="BD120" s="921"/>
      <c r="BE120" s="921"/>
      <c r="BF120" s="921"/>
      <c r="BG120" s="921"/>
      <c r="BH120" s="921"/>
      <c r="BI120" s="921"/>
      <c r="BJ120" s="921"/>
      <c r="BK120" s="921"/>
      <c r="BL120" s="921"/>
      <c r="BM120" s="921"/>
      <c r="BN120" s="921"/>
      <c r="BO120" s="921"/>
      <c r="BP120" s="922"/>
      <c r="BQ120" s="958">
        <v>4190640</v>
      </c>
      <c r="BR120" s="959"/>
      <c r="BS120" s="959"/>
      <c r="BT120" s="959"/>
      <c r="BU120" s="959"/>
      <c r="BV120" s="959">
        <v>4376032</v>
      </c>
      <c r="BW120" s="959"/>
      <c r="BX120" s="959"/>
      <c r="BY120" s="959"/>
      <c r="BZ120" s="959"/>
      <c r="CA120" s="959">
        <v>1066136</v>
      </c>
      <c r="CB120" s="959"/>
      <c r="CC120" s="959"/>
      <c r="CD120" s="959"/>
      <c r="CE120" s="959"/>
      <c r="CF120" s="973">
        <v>15.8</v>
      </c>
      <c r="CG120" s="974"/>
      <c r="CH120" s="974"/>
      <c r="CI120" s="974"/>
      <c r="CJ120" s="974"/>
      <c r="CK120" s="1039" t="s">
        <v>458</v>
      </c>
      <c r="CL120" s="1040"/>
      <c r="CM120" s="1040"/>
      <c r="CN120" s="1040"/>
      <c r="CO120" s="1041"/>
      <c r="CP120" s="1047" t="s">
        <v>459</v>
      </c>
      <c r="CQ120" s="1048"/>
      <c r="CR120" s="1048"/>
      <c r="CS120" s="1048"/>
      <c r="CT120" s="1048"/>
      <c r="CU120" s="1048"/>
      <c r="CV120" s="1048"/>
      <c r="CW120" s="1048"/>
      <c r="CX120" s="1048"/>
      <c r="CY120" s="1048"/>
      <c r="CZ120" s="1048"/>
      <c r="DA120" s="1048"/>
      <c r="DB120" s="1048"/>
      <c r="DC120" s="1048"/>
      <c r="DD120" s="1048"/>
      <c r="DE120" s="1048"/>
      <c r="DF120" s="1049"/>
      <c r="DG120" s="958">
        <v>7730992</v>
      </c>
      <c r="DH120" s="959"/>
      <c r="DI120" s="959"/>
      <c r="DJ120" s="959"/>
      <c r="DK120" s="959"/>
      <c r="DL120" s="959">
        <v>7429621</v>
      </c>
      <c r="DM120" s="959"/>
      <c r="DN120" s="959"/>
      <c r="DO120" s="959"/>
      <c r="DP120" s="959"/>
      <c r="DQ120" s="959">
        <v>7331281</v>
      </c>
      <c r="DR120" s="959"/>
      <c r="DS120" s="959"/>
      <c r="DT120" s="959"/>
      <c r="DU120" s="959"/>
      <c r="DV120" s="960">
        <v>109</v>
      </c>
      <c r="DW120" s="960"/>
      <c r="DX120" s="960"/>
      <c r="DY120" s="960"/>
      <c r="DZ120" s="961"/>
    </row>
    <row r="121" spans="1:130" s="226" customFormat="1" ht="26.25" customHeight="1" x14ac:dyDescent="0.15">
      <c r="A121" s="1092"/>
      <c r="B121" s="978"/>
      <c r="C121" s="999" t="s">
        <v>460</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182</v>
      </c>
      <c r="AB121" s="991"/>
      <c r="AC121" s="991"/>
      <c r="AD121" s="991"/>
      <c r="AE121" s="992"/>
      <c r="AF121" s="993" t="s">
        <v>182</v>
      </c>
      <c r="AG121" s="991"/>
      <c r="AH121" s="991"/>
      <c r="AI121" s="991"/>
      <c r="AJ121" s="992"/>
      <c r="AK121" s="993" t="s">
        <v>182</v>
      </c>
      <c r="AL121" s="991"/>
      <c r="AM121" s="991"/>
      <c r="AN121" s="991"/>
      <c r="AO121" s="992"/>
      <c r="AP121" s="994" t="s">
        <v>429</v>
      </c>
      <c r="AQ121" s="995"/>
      <c r="AR121" s="995"/>
      <c r="AS121" s="995"/>
      <c r="AT121" s="996"/>
      <c r="AU121" s="1024"/>
      <c r="AV121" s="1025"/>
      <c r="AW121" s="1025"/>
      <c r="AX121" s="1025"/>
      <c r="AY121" s="1026"/>
      <c r="AZ121" s="981" t="s">
        <v>461</v>
      </c>
      <c r="BA121" s="982"/>
      <c r="BB121" s="982"/>
      <c r="BC121" s="982"/>
      <c r="BD121" s="982"/>
      <c r="BE121" s="982"/>
      <c r="BF121" s="982"/>
      <c r="BG121" s="982"/>
      <c r="BH121" s="982"/>
      <c r="BI121" s="982"/>
      <c r="BJ121" s="982"/>
      <c r="BK121" s="982"/>
      <c r="BL121" s="982"/>
      <c r="BM121" s="982"/>
      <c r="BN121" s="982"/>
      <c r="BO121" s="982"/>
      <c r="BP121" s="983"/>
      <c r="BQ121" s="951">
        <v>687977</v>
      </c>
      <c r="BR121" s="952"/>
      <c r="BS121" s="952"/>
      <c r="BT121" s="952"/>
      <c r="BU121" s="952"/>
      <c r="BV121" s="952">
        <v>559739</v>
      </c>
      <c r="BW121" s="952"/>
      <c r="BX121" s="952"/>
      <c r="BY121" s="952"/>
      <c r="BZ121" s="952"/>
      <c r="CA121" s="952">
        <v>458644</v>
      </c>
      <c r="CB121" s="952"/>
      <c r="CC121" s="952"/>
      <c r="CD121" s="952"/>
      <c r="CE121" s="952"/>
      <c r="CF121" s="946">
        <v>6.8</v>
      </c>
      <c r="CG121" s="947"/>
      <c r="CH121" s="947"/>
      <c r="CI121" s="947"/>
      <c r="CJ121" s="947"/>
      <c r="CK121" s="1042"/>
      <c r="CL121" s="1043"/>
      <c r="CM121" s="1043"/>
      <c r="CN121" s="1043"/>
      <c r="CO121" s="1044"/>
      <c r="CP121" s="1052" t="s">
        <v>407</v>
      </c>
      <c r="CQ121" s="1053"/>
      <c r="CR121" s="1053"/>
      <c r="CS121" s="1053"/>
      <c r="CT121" s="1053"/>
      <c r="CU121" s="1053"/>
      <c r="CV121" s="1053"/>
      <c r="CW121" s="1053"/>
      <c r="CX121" s="1053"/>
      <c r="CY121" s="1053"/>
      <c r="CZ121" s="1053"/>
      <c r="DA121" s="1053"/>
      <c r="DB121" s="1053"/>
      <c r="DC121" s="1053"/>
      <c r="DD121" s="1053"/>
      <c r="DE121" s="1053"/>
      <c r="DF121" s="1054"/>
      <c r="DG121" s="951">
        <v>45566</v>
      </c>
      <c r="DH121" s="952"/>
      <c r="DI121" s="952"/>
      <c r="DJ121" s="952"/>
      <c r="DK121" s="952"/>
      <c r="DL121" s="952">
        <v>32210</v>
      </c>
      <c r="DM121" s="952"/>
      <c r="DN121" s="952"/>
      <c r="DO121" s="952"/>
      <c r="DP121" s="952"/>
      <c r="DQ121" s="952">
        <v>18854</v>
      </c>
      <c r="DR121" s="952"/>
      <c r="DS121" s="952"/>
      <c r="DT121" s="952"/>
      <c r="DU121" s="952"/>
      <c r="DV121" s="953">
        <v>0.3</v>
      </c>
      <c r="DW121" s="953"/>
      <c r="DX121" s="953"/>
      <c r="DY121" s="953"/>
      <c r="DZ121" s="954"/>
    </row>
    <row r="122" spans="1:130" s="226" customFormat="1" ht="26.25" customHeight="1" x14ac:dyDescent="0.15">
      <c r="A122" s="1092"/>
      <c r="B122" s="978"/>
      <c r="C122" s="948" t="s">
        <v>442</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182</v>
      </c>
      <c r="AB122" s="991"/>
      <c r="AC122" s="991"/>
      <c r="AD122" s="991"/>
      <c r="AE122" s="992"/>
      <c r="AF122" s="993" t="s">
        <v>182</v>
      </c>
      <c r="AG122" s="991"/>
      <c r="AH122" s="991"/>
      <c r="AI122" s="991"/>
      <c r="AJ122" s="992"/>
      <c r="AK122" s="993" t="s">
        <v>182</v>
      </c>
      <c r="AL122" s="991"/>
      <c r="AM122" s="991"/>
      <c r="AN122" s="991"/>
      <c r="AO122" s="992"/>
      <c r="AP122" s="994" t="s">
        <v>429</v>
      </c>
      <c r="AQ122" s="995"/>
      <c r="AR122" s="995"/>
      <c r="AS122" s="995"/>
      <c r="AT122" s="996"/>
      <c r="AU122" s="1024"/>
      <c r="AV122" s="1025"/>
      <c r="AW122" s="1025"/>
      <c r="AX122" s="1025"/>
      <c r="AY122" s="1026"/>
      <c r="AZ122" s="1006" t="s">
        <v>462</v>
      </c>
      <c r="BA122" s="997"/>
      <c r="BB122" s="997"/>
      <c r="BC122" s="997"/>
      <c r="BD122" s="997"/>
      <c r="BE122" s="997"/>
      <c r="BF122" s="997"/>
      <c r="BG122" s="997"/>
      <c r="BH122" s="997"/>
      <c r="BI122" s="997"/>
      <c r="BJ122" s="997"/>
      <c r="BK122" s="997"/>
      <c r="BL122" s="997"/>
      <c r="BM122" s="997"/>
      <c r="BN122" s="997"/>
      <c r="BO122" s="997"/>
      <c r="BP122" s="998"/>
      <c r="BQ122" s="1029">
        <v>13147243</v>
      </c>
      <c r="BR122" s="1030"/>
      <c r="BS122" s="1030"/>
      <c r="BT122" s="1030"/>
      <c r="BU122" s="1030"/>
      <c r="BV122" s="1030">
        <v>13034911</v>
      </c>
      <c r="BW122" s="1030"/>
      <c r="BX122" s="1030"/>
      <c r="BY122" s="1030"/>
      <c r="BZ122" s="1030"/>
      <c r="CA122" s="1030">
        <v>12792766</v>
      </c>
      <c r="CB122" s="1030"/>
      <c r="CC122" s="1030"/>
      <c r="CD122" s="1030"/>
      <c r="CE122" s="1030"/>
      <c r="CF122" s="1050">
        <v>190.2</v>
      </c>
      <c r="CG122" s="1051"/>
      <c r="CH122" s="1051"/>
      <c r="CI122" s="1051"/>
      <c r="CJ122" s="1051"/>
      <c r="CK122" s="1042"/>
      <c r="CL122" s="1043"/>
      <c r="CM122" s="1043"/>
      <c r="CN122" s="1043"/>
      <c r="CO122" s="1044"/>
      <c r="CP122" s="1052" t="s">
        <v>401</v>
      </c>
      <c r="CQ122" s="1053"/>
      <c r="CR122" s="1053"/>
      <c r="CS122" s="1053"/>
      <c r="CT122" s="1053"/>
      <c r="CU122" s="1053"/>
      <c r="CV122" s="1053"/>
      <c r="CW122" s="1053"/>
      <c r="CX122" s="1053"/>
      <c r="CY122" s="1053"/>
      <c r="CZ122" s="1053"/>
      <c r="DA122" s="1053"/>
      <c r="DB122" s="1053"/>
      <c r="DC122" s="1053"/>
      <c r="DD122" s="1053"/>
      <c r="DE122" s="1053"/>
      <c r="DF122" s="1054"/>
      <c r="DG122" s="951" t="s">
        <v>182</v>
      </c>
      <c r="DH122" s="952"/>
      <c r="DI122" s="952"/>
      <c r="DJ122" s="952"/>
      <c r="DK122" s="952"/>
      <c r="DL122" s="952" t="s">
        <v>182</v>
      </c>
      <c r="DM122" s="952"/>
      <c r="DN122" s="952"/>
      <c r="DO122" s="952"/>
      <c r="DP122" s="952"/>
      <c r="DQ122" s="952" t="s">
        <v>182</v>
      </c>
      <c r="DR122" s="952"/>
      <c r="DS122" s="952"/>
      <c r="DT122" s="952"/>
      <c r="DU122" s="952"/>
      <c r="DV122" s="953" t="s">
        <v>182</v>
      </c>
      <c r="DW122" s="953"/>
      <c r="DX122" s="953"/>
      <c r="DY122" s="953"/>
      <c r="DZ122" s="954"/>
    </row>
    <row r="123" spans="1:130" s="226" customFormat="1" ht="26.25" customHeight="1" x14ac:dyDescent="0.15">
      <c r="A123" s="1092"/>
      <c r="B123" s="978"/>
      <c r="C123" s="948" t="s">
        <v>448</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6400</v>
      </c>
      <c r="AB123" s="991"/>
      <c r="AC123" s="991"/>
      <c r="AD123" s="991"/>
      <c r="AE123" s="992"/>
      <c r="AF123" s="993">
        <v>6400</v>
      </c>
      <c r="AG123" s="991"/>
      <c r="AH123" s="991"/>
      <c r="AI123" s="991"/>
      <c r="AJ123" s="992"/>
      <c r="AK123" s="993" t="s">
        <v>182</v>
      </c>
      <c r="AL123" s="991"/>
      <c r="AM123" s="991"/>
      <c r="AN123" s="991"/>
      <c r="AO123" s="992"/>
      <c r="AP123" s="994" t="s">
        <v>182</v>
      </c>
      <c r="AQ123" s="995"/>
      <c r="AR123" s="995"/>
      <c r="AS123" s="995"/>
      <c r="AT123" s="996"/>
      <c r="AU123" s="1027"/>
      <c r="AV123" s="1028"/>
      <c r="AW123" s="1028"/>
      <c r="AX123" s="1028"/>
      <c r="AY123" s="1028"/>
      <c r="AZ123" s="257" t="s">
        <v>186</v>
      </c>
      <c r="BA123" s="257"/>
      <c r="BB123" s="257"/>
      <c r="BC123" s="257"/>
      <c r="BD123" s="257"/>
      <c r="BE123" s="257"/>
      <c r="BF123" s="257"/>
      <c r="BG123" s="257"/>
      <c r="BH123" s="257"/>
      <c r="BI123" s="257"/>
      <c r="BJ123" s="257"/>
      <c r="BK123" s="257"/>
      <c r="BL123" s="257"/>
      <c r="BM123" s="257"/>
      <c r="BN123" s="257"/>
      <c r="BO123" s="1007" t="s">
        <v>463</v>
      </c>
      <c r="BP123" s="1038"/>
      <c r="BQ123" s="1098">
        <v>18025860</v>
      </c>
      <c r="BR123" s="1064"/>
      <c r="BS123" s="1064"/>
      <c r="BT123" s="1064"/>
      <c r="BU123" s="1064"/>
      <c r="BV123" s="1064">
        <v>17970682</v>
      </c>
      <c r="BW123" s="1064"/>
      <c r="BX123" s="1064"/>
      <c r="BY123" s="1064"/>
      <c r="BZ123" s="1064"/>
      <c r="CA123" s="1064">
        <v>14317546</v>
      </c>
      <c r="CB123" s="1064"/>
      <c r="CC123" s="1064"/>
      <c r="CD123" s="1064"/>
      <c r="CE123" s="1064"/>
      <c r="CF123" s="1031"/>
      <c r="CG123" s="1032"/>
      <c r="CH123" s="1032"/>
      <c r="CI123" s="1032"/>
      <c r="CJ123" s="1033"/>
      <c r="CK123" s="1042"/>
      <c r="CL123" s="1043"/>
      <c r="CM123" s="1043"/>
      <c r="CN123" s="1043"/>
      <c r="CO123" s="1044"/>
      <c r="CP123" s="1052" t="s">
        <v>402</v>
      </c>
      <c r="CQ123" s="1053"/>
      <c r="CR123" s="1053"/>
      <c r="CS123" s="1053"/>
      <c r="CT123" s="1053"/>
      <c r="CU123" s="1053"/>
      <c r="CV123" s="1053"/>
      <c r="CW123" s="1053"/>
      <c r="CX123" s="1053"/>
      <c r="CY123" s="1053"/>
      <c r="CZ123" s="1053"/>
      <c r="DA123" s="1053"/>
      <c r="DB123" s="1053"/>
      <c r="DC123" s="1053"/>
      <c r="DD123" s="1053"/>
      <c r="DE123" s="1053"/>
      <c r="DF123" s="1054"/>
      <c r="DG123" s="990" t="s">
        <v>182</v>
      </c>
      <c r="DH123" s="991"/>
      <c r="DI123" s="991"/>
      <c r="DJ123" s="991"/>
      <c r="DK123" s="992"/>
      <c r="DL123" s="993" t="s">
        <v>182</v>
      </c>
      <c r="DM123" s="991"/>
      <c r="DN123" s="991"/>
      <c r="DO123" s="991"/>
      <c r="DP123" s="992"/>
      <c r="DQ123" s="993" t="s">
        <v>429</v>
      </c>
      <c r="DR123" s="991"/>
      <c r="DS123" s="991"/>
      <c r="DT123" s="991"/>
      <c r="DU123" s="992"/>
      <c r="DV123" s="994" t="s">
        <v>182</v>
      </c>
      <c r="DW123" s="995"/>
      <c r="DX123" s="995"/>
      <c r="DY123" s="995"/>
      <c r="DZ123" s="996"/>
    </row>
    <row r="124" spans="1:130" s="226" customFormat="1" ht="26.25" customHeight="1" thickBot="1" x14ac:dyDescent="0.2">
      <c r="A124" s="1092"/>
      <c r="B124" s="978"/>
      <c r="C124" s="948" t="s">
        <v>451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182</v>
      </c>
      <c r="AB124" s="991"/>
      <c r="AC124" s="991"/>
      <c r="AD124" s="991"/>
      <c r="AE124" s="992"/>
      <c r="AF124" s="993" t="s">
        <v>182</v>
      </c>
      <c r="AG124" s="991"/>
      <c r="AH124" s="991"/>
      <c r="AI124" s="991"/>
      <c r="AJ124" s="992"/>
      <c r="AK124" s="993" t="s">
        <v>182</v>
      </c>
      <c r="AL124" s="991"/>
      <c r="AM124" s="991"/>
      <c r="AN124" s="991"/>
      <c r="AO124" s="992"/>
      <c r="AP124" s="994" t="s">
        <v>182</v>
      </c>
      <c r="AQ124" s="995"/>
      <c r="AR124" s="995"/>
      <c r="AS124" s="995"/>
      <c r="AT124" s="996"/>
      <c r="AU124" s="1094" t="s">
        <v>464</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96.4</v>
      </c>
      <c r="BR124" s="1060"/>
      <c r="BS124" s="1060"/>
      <c r="BT124" s="1060"/>
      <c r="BU124" s="1060"/>
      <c r="BV124" s="1060">
        <v>88.9</v>
      </c>
      <c r="BW124" s="1060"/>
      <c r="BX124" s="1060"/>
      <c r="BY124" s="1060"/>
      <c r="BZ124" s="1060"/>
      <c r="CA124" s="1060">
        <v>137.19999999999999</v>
      </c>
      <c r="CB124" s="1060"/>
      <c r="CC124" s="1060"/>
      <c r="CD124" s="1060"/>
      <c r="CE124" s="1060"/>
      <c r="CF124" s="1061"/>
      <c r="CG124" s="1062"/>
      <c r="CH124" s="1062"/>
      <c r="CI124" s="1062"/>
      <c r="CJ124" s="1063"/>
      <c r="CK124" s="1045"/>
      <c r="CL124" s="1045"/>
      <c r="CM124" s="1045"/>
      <c r="CN124" s="1045"/>
      <c r="CO124" s="1046"/>
      <c r="CP124" s="1052" t="s">
        <v>465</v>
      </c>
      <c r="CQ124" s="1053"/>
      <c r="CR124" s="1053"/>
      <c r="CS124" s="1053"/>
      <c r="CT124" s="1053"/>
      <c r="CU124" s="1053"/>
      <c r="CV124" s="1053"/>
      <c r="CW124" s="1053"/>
      <c r="CX124" s="1053"/>
      <c r="CY124" s="1053"/>
      <c r="CZ124" s="1053"/>
      <c r="DA124" s="1053"/>
      <c r="DB124" s="1053"/>
      <c r="DC124" s="1053"/>
      <c r="DD124" s="1053"/>
      <c r="DE124" s="1053"/>
      <c r="DF124" s="1054"/>
      <c r="DG124" s="1037" t="s">
        <v>429</v>
      </c>
      <c r="DH124" s="1016"/>
      <c r="DI124" s="1016"/>
      <c r="DJ124" s="1016"/>
      <c r="DK124" s="1017"/>
      <c r="DL124" s="1015" t="s">
        <v>182</v>
      </c>
      <c r="DM124" s="1016"/>
      <c r="DN124" s="1016"/>
      <c r="DO124" s="1016"/>
      <c r="DP124" s="1017"/>
      <c r="DQ124" s="1015" t="s">
        <v>182</v>
      </c>
      <c r="DR124" s="1016"/>
      <c r="DS124" s="1016"/>
      <c r="DT124" s="1016"/>
      <c r="DU124" s="1017"/>
      <c r="DV124" s="1018" t="s">
        <v>182</v>
      </c>
      <c r="DW124" s="1019"/>
      <c r="DX124" s="1019"/>
      <c r="DY124" s="1019"/>
      <c r="DZ124" s="1020"/>
    </row>
    <row r="125" spans="1:130" s="226" customFormat="1" ht="26.25" customHeight="1" x14ac:dyDescent="0.15">
      <c r="A125" s="1092"/>
      <c r="B125" s="978"/>
      <c r="C125" s="948" t="s">
        <v>453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182</v>
      </c>
      <c r="AB125" s="991"/>
      <c r="AC125" s="991"/>
      <c r="AD125" s="991"/>
      <c r="AE125" s="992"/>
      <c r="AF125" s="993" t="s">
        <v>429</v>
      </c>
      <c r="AG125" s="991"/>
      <c r="AH125" s="991"/>
      <c r="AI125" s="991"/>
      <c r="AJ125" s="992"/>
      <c r="AK125" s="993" t="s">
        <v>182</v>
      </c>
      <c r="AL125" s="991"/>
      <c r="AM125" s="991"/>
      <c r="AN125" s="991"/>
      <c r="AO125" s="992"/>
      <c r="AP125" s="994" t="s">
        <v>182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466</v>
      </c>
      <c r="CL125" s="1040"/>
      <c r="CM125" s="1040"/>
      <c r="CN125" s="1040"/>
      <c r="CO125" s="1041"/>
      <c r="CP125" s="972" t="s">
        <v>467</v>
      </c>
      <c r="CQ125" s="921"/>
      <c r="CR125" s="921"/>
      <c r="CS125" s="921"/>
      <c r="CT125" s="921"/>
      <c r="CU125" s="921"/>
      <c r="CV125" s="921"/>
      <c r="CW125" s="921"/>
      <c r="CX125" s="921"/>
      <c r="CY125" s="921"/>
      <c r="CZ125" s="921"/>
      <c r="DA125" s="921"/>
      <c r="DB125" s="921"/>
      <c r="DC125" s="921"/>
      <c r="DD125" s="921"/>
      <c r="DE125" s="921"/>
      <c r="DF125" s="922"/>
      <c r="DG125" s="958" t="s">
        <v>182</v>
      </c>
      <c r="DH125" s="959"/>
      <c r="DI125" s="959"/>
      <c r="DJ125" s="959"/>
      <c r="DK125" s="959"/>
      <c r="DL125" s="959" t="s">
        <v>182</v>
      </c>
      <c r="DM125" s="959"/>
      <c r="DN125" s="959"/>
      <c r="DO125" s="959"/>
      <c r="DP125" s="959"/>
      <c r="DQ125" s="959" t="s">
        <v>182</v>
      </c>
      <c r="DR125" s="959"/>
      <c r="DS125" s="959"/>
      <c r="DT125" s="959"/>
      <c r="DU125" s="959"/>
      <c r="DV125" s="960" t="s">
        <v>182</v>
      </c>
      <c r="DW125" s="960"/>
      <c r="DX125" s="960"/>
      <c r="DY125" s="960"/>
      <c r="DZ125" s="961"/>
    </row>
    <row r="126" spans="1:130" s="226" customFormat="1" ht="26.25" customHeight="1" thickBot="1" x14ac:dyDescent="0.2">
      <c r="A126" s="1092"/>
      <c r="B126" s="978"/>
      <c r="C126" s="948" t="s">
        <v>455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6762</v>
      </c>
      <c r="AB126" s="991"/>
      <c r="AC126" s="991"/>
      <c r="AD126" s="991"/>
      <c r="AE126" s="992"/>
      <c r="AF126" s="993">
        <v>5143</v>
      </c>
      <c r="AG126" s="991"/>
      <c r="AH126" s="991"/>
      <c r="AI126" s="991"/>
      <c r="AJ126" s="992"/>
      <c r="AK126" s="993">
        <v>4045</v>
      </c>
      <c r="AL126" s="991"/>
      <c r="AM126" s="991"/>
      <c r="AN126" s="991"/>
      <c r="AO126" s="992"/>
      <c r="AP126" s="994">
        <v>0.1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468</v>
      </c>
      <c r="CQ126" s="982"/>
      <c r="CR126" s="982"/>
      <c r="CS126" s="982"/>
      <c r="CT126" s="982"/>
      <c r="CU126" s="982"/>
      <c r="CV126" s="982"/>
      <c r="CW126" s="982"/>
      <c r="CX126" s="982"/>
      <c r="CY126" s="982"/>
      <c r="CZ126" s="982"/>
      <c r="DA126" s="982"/>
      <c r="DB126" s="982"/>
      <c r="DC126" s="982"/>
      <c r="DD126" s="982"/>
      <c r="DE126" s="982"/>
      <c r="DF126" s="983"/>
      <c r="DG126" s="951">
        <v>1749871</v>
      </c>
      <c r="DH126" s="952"/>
      <c r="DI126" s="952"/>
      <c r="DJ126" s="952"/>
      <c r="DK126" s="952"/>
      <c r="DL126" s="952">
        <v>1694784</v>
      </c>
      <c r="DM126" s="952"/>
      <c r="DN126" s="952"/>
      <c r="DO126" s="952"/>
      <c r="DP126" s="952"/>
      <c r="DQ126" s="952">
        <v>1665678</v>
      </c>
      <c r="DR126" s="952"/>
      <c r="DS126" s="952"/>
      <c r="DT126" s="952"/>
      <c r="DU126" s="952"/>
      <c r="DV126" s="953">
        <v>24.8</v>
      </c>
      <c r="DW126" s="953"/>
      <c r="DX126" s="953"/>
      <c r="DY126" s="953"/>
      <c r="DZ126" s="954"/>
    </row>
    <row r="127" spans="1:130" s="226" customFormat="1" ht="26.25" customHeight="1" x14ac:dyDescent="0.15">
      <c r="A127" s="1093"/>
      <c r="B127" s="980"/>
      <c r="C127" s="1034" t="s">
        <v>469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182</v>
      </c>
      <c r="AB127" s="991"/>
      <c r="AC127" s="991"/>
      <c r="AD127" s="991"/>
      <c r="AE127" s="992"/>
      <c r="AF127" s="993" t="s">
        <v>182</v>
      </c>
      <c r="AG127" s="991"/>
      <c r="AH127" s="991"/>
      <c r="AI127" s="991"/>
      <c r="AJ127" s="992"/>
      <c r="AK127" s="993" t="s">
        <v>182</v>
      </c>
      <c r="AL127" s="991"/>
      <c r="AM127" s="991"/>
      <c r="AN127" s="991"/>
      <c r="AO127" s="992"/>
      <c r="AP127" s="994" t="s">
        <v>182</v>
      </c>
      <c r="AQ127" s="995"/>
      <c r="AR127" s="995"/>
      <c r="AS127" s="995"/>
      <c r="AT127" s="996"/>
      <c r="AU127" s="262"/>
      <c r="AV127" s="262"/>
      <c r="AW127" s="262"/>
      <c r="AX127" s="1065" t="s">
        <v>470</v>
      </c>
      <c r="AY127" s="1066"/>
      <c r="AZ127" s="1066"/>
      <c r="BA127" s="1066"/>
      <c r="BB127" s="1066"/>
      <c r="BC127" s="1066"/>
      <c r="BD127" s="1066"/>
      <c r="BE127" s="1067"/>
      <c r="BF127" s="1068" t="s">
        <v>471</v>
      </c>
      <c r="BG127" s="1066"/>
      <c r="BH127" s="1066"/>
      <c r="BI127" s="1066"/>
      <c r="BJ127" s="1066"/>
      <c r="BK127" s="1066"/>
      <c r="BL127" s="1067"/>
      <c r="BM127" s="1068" t="s">
        <v>472</v>
      </c>
      <c r="BN127" s="1066"/>
      <c r="BO127" s="1066"/>
      <c r="BP127" s="1066"/>
      <c r="BQ127" s="1066"/>
      <c r="BR127" s="1066"/>
      <c r="BS127" s="1067"/>
      <c r="BT127" s="1068" t="s">
        <v>473</v>
      </c>
      <c r="BU127" s="1066"/>
      <c r="BV127" s="1066"/>
      <c r="BW127" s="1066"/>
      <c r="BX127" s="1066"/>
      <c r="BY127" s="1066"/>
      <c r="BZ127" s="1090"/>
      <c r="CA127" s="262"/>
      <c r="CB127" s="262"/>
      <c r="CC127" s="262"/>
      <c r="CD127" s="263"/>
      <c r="CE127" s="263"/>
      <c r="CF127" s="263"/>
      <c r="CG127" s="260"/>
      <c r="CH127" s="260"/>
      <c r="CI127" s="260"/>
      <c r="CJ127" s="261"/>
      <c r="CK127" s="1056"/>
      <c r="CL127" s="1043"/>
      <c r="CM127" s="1043"/>
      <c r="CN127" s="1043"/>
      <c r="CO127" s="1044"/>
      <c r="CP127" s="981" t="s">
        <v>474</v>
      </c>
      <c r="CQ127" s="982"/>
      <c r="CR127" s="982"/>
      <c r="CS127" s="982"/>
      <c r="CT127" s="982"/>
      <c r="CU127" s="982"/>
      <c r="CV127" s="982"/>
      <c r="CW127" s="982"/>
      <c r="CX127" s="982"/>
      <c r="CY127" s="982"/>
      <c r="CZ127" s="982"/>
      <c r="DA127" s="982"/>
      <c r="DB127" s="982"/>
      <c r="DC127" s="982"/>
      <c r="DD127" s="982"/>
      <c r="DE127" s="982"/>
      <c r="DF127" s="983"/>
      <c r="DG127" s="951" t="s">
        <v>182</v>
      </c>
      <c r="DH127" s="952"/>
      <c r="DI127" s="952"/>
      <c r="DJ127" s="952"/>
      <c r="DK127" s="952"/>
      <c r="DL127" s="952" t="s">
        <v>182</v>
      </c>
      <c r="DM127" s="952"/>
      <c r="DN127" s="952"/>
      <c r="DO127" s="952"/>
      <c r="DP127" s="952"/>
      <c r="DQ127" s="952" t="s">
        <v>182</v>
      </c>
      <c r="DR127" s="952"/>
      <c r="DS127" s="952"/>
      <c r="DT127" s="952"/>
      <c r="DU127" s="952"/>
      <c r="DV127" s="953" t="s">
        <v>182</v>
      </c>
      <c r="DW127" s="953"/>
      <c r="DX127" s="953"/>
      <c r="DY127" s="953"/>
      <c r="DZ127" s="954"/>
    </row>
    <row r="128" spans="1:130" s="226" customFormat="1" ht="26.25" customHeight="1" thickBot="1" x14ac:dyDescent="0.2">
      <c r="A128" s="1076" t="s">
        <v>475</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476</v>
      </c>
      <c r="X128" s="1078"/>
      <c r="Y128" s="1078"/>
      <c r="Z128" s="1079"/>
      <c r="AA128" s="1080">
        <v>92283</v>
      </c>
      <c r="AB128" s="1081"/>
      <c r="AC128" s="1081"/>
      <c r="AD128" s="1081"/>
      <c r="AE128" s="1082"/>
      <c r="AF128" s="1083">
        <v>103794</v>
      </c>
      <c r="AG128" s="1081"/>
      <c r="AH128" s="1081"/>
      <c r="AI128" s="1081"/>
      <c r="AJ128" s="1082"/>
      <c r="AK128" s="1083">
        <v>101179</v>
      </c>
      <c r="AL128" s="1081"/>
      <c r="AM128" s="1081"/>
      <c r="AN128" s="1081"/>
      <c r="AO128" s="1082"/>
      <c r="AP128" s="1084"/>
      <c r="AQ128" s="1085"/>
      <c r="AR128" s="1085"/>
      <c r="AS128" s="1085"/>
      <c r="AT128" s="1086"/>
      <c r="AU128" s="262"/>
      <c r="AV128" s="262"/>
      <c r="AW128" s="262"/>
      <c r="AX128" s="920" t="s">
        <v>477</v>
      </c>
      <c r="AY128" s="921"/>
      <c r="AZ128" s="921"/>
      <c r="BA128" s="921"/>
      <c r="BB128" s="921"/>
      <c r="BC128" s="921"/>
      <c r="BD128" s="921"/>
      <c r="BE128" s="922"/>
      <c r="BF128" s="1087" t="s">
        <v>182</v>
      </c>
      <c r="BG128" s="1088"/>
      <c r="BH128" s="1088"/>
      <c r="BI128" s="1088"/>
      <c r="BJ128" s="1088"/>
      <c r="BK128" s="1088"/>
      <c r="BL128" s="1089"/>
      <c r="BM128" s="1087">
        <v>13.78</v>
      </c>
      <c r="BN128" s="1088"/>
      <c r="BO128" s="1088"/>
      <c r="BP128" s="1088"/>
      <c r="BQ128" s="1088"/>
      <c r="BR128" s="1088"/>
      <c r="BS128" s="1089"/>
      <c r="BT128" s="1087">
        <v>20</v>
      </c>
      <c r="BU128" s="1088"/>
      <c r="BV128" s="1088"/>
      <c r="BW128" s="1088"/>
      <c r="BX128" s="1088"/>
      <c r="BY128" s="1088"/>
      <c r="BZ128" s="1111"/>
      <c r="CA128" s="263"/>
      <c r="CB128" s="263"/>
      <c r="CC128" s="263"/>
      <c r="CD128" s="263"/>
      <c r="CE128" s="263"/>
      <c r="CF128" s="263"/>
      <c r="CG128" s="260"/>
      <c r="CH128" s="260"/>
      <c r="CI128" s="260"/>
      <c r="CJ128" s="261"/>
      <c r="CK128" s="1057"/>
      <c r="CL128" s="1058"/>
      <c r="CM128" s="1058"/>
      <c r="CN128" s="1058"/>
      <c r="CO128" s="1059"/>
      <c r="CP128" s="1069" t="s">
        <v>478</v>
      </c>
      <c r="CQ128" s="1070"/>
      <c r="CR128" s="1070"/>
      <c r="CS128" s="1070"/>
      <c r="CT128" s="1070"/>
      <c r="CU128" s="1070"/>
      <c r="CV128" s="1070"/>
      <c r="CW128" s="1070"/>
      <c r="CX128" s="1070"/>
      <c r="CY128" s="1070"/>
      <c r="CZ128" s="1070"/>
      <c r="DA128" s="1070"/>
      <c r="DB128" s="1070"/>
      <c r="DC128" s="1070"/>
      <c r="DD128" s="1070"/>
      <c r="DE128" s="1070"/>
      <c r="DF128" s="1071"/>
      <c r="DG128" s="1072" t="s">
        <v>182</v>
      </c>
      <c r="DH128" s="1073"/>
      <c r="DI128" s="1073"/>
      <c r="DJ128" s="1073"/>
      <c r="DK128" s="1073"/>
      <c r="DL128" s="1073" t="s">
        <v>182</v>
      </c>
      <c r="DM128" s="1073"/>
      <c r="DN128" s="1073"/>
      <c r="DO128" s="1073"/>
      <c r="DP128" s="1073"/>
      <c r="DQ128" s="1073" t="s">
        <v>182</v>
      </c>
      <c r="DR128" s="1073"/>
      <c r="DS128" s="1073"/>
      <c r="DT128" s="1073"/>
      <c r="DU128" s="1073"/>
      <c r="DV128" s="1074" t="s">
        <v>182</v>
      </c>
      <c r="DW128" s="1074"/>
      <c r="DX128" s="1074"/>
      <c r="DY128" s="1074"/>
      <c r="DZ128" s="1075"/>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479</v>
      </c>
      <c r="X129" s="1106"/>
      <c r="Y129" s="1106"/>
      <c r="Z129" s="1107"/>
      <c r="AA129" s="990">
        <v>7949462</v>
      </c>
      <c r="AB129" s="991"/>
      <c r="AC129" s="991"/>
      <c r="AD129" s="991"/>
      <c r="AE129" s="992"/>
      <c r="AF129" s="993">
        <v>7872201</v>
      </c>
      <c r="AG129" s="991"/>
      <c r="AH129" s="991"/>
      <c r="AI129" s="991"/>
      <c r="AJ129" s="992"/>
      <c r="AK129" s="993">
        <v>7897166</v>
      </c>
      <c r="AL129" s="991"/>
      <c r="AM129" s="991"/>
      <c r="AN129" s="991"/>
      <c r="AO129" s="992"/>
      <c r="AP129" s="1108"/>
      <c r="AQ129" s="1109"/>
      <c r="AR129" s="1109"/>
      <c r="AS129" s="1109"/>
      <c r="AT129" s="1110"/>
      <c r="AU129" s="264"/>
      <c r="AV129" s="264"/>
      <c r="AW129" s="264"/>
      <c r="AX129" s="1099" t="s">
        <v>480</v>
      </c>
      <c r="AY129" s="982"/>
      <c r="AZ129" s="982"/>
      <c r="BA129" s="982"/>
      <c r="BB129" s="982"/>
      <c r="BC129" s="982"/>
      <c r="BD129" s="982"/>
      <c r="BE129" s="983"/>
      <c r="BF129" s="1100" t="s">
        <v>182</v>
      </c>
      <c r="BG129" s="1101"/>
      <c r="BH129" s="1101"/>
      <c r="BI129" s="1101"/>
      <c r="BJ129" s="1101"/>
      <c r="BK129" s="1101"/>
      <c r="BL129" s="1102"/>
      <c r="BM129" s="1100">
        <v>18.78</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482</v>
      </c>
      <c r="X130" s="1106"/>
      <c r="Y130" s="1106"/>
      <c r="Z130" s="1107"/>
      <c r="AA130" s="990">
        <v>1223423</v>
      </c>
      <c r="AB130" s="991"/>
      <c r="AC130" s="991"/>
      <c r="AD130" s="991"/>
      <c r="AE130" s="992"/>
      <c r="AF130" s="993">
        <v>1184098</v>
      </c>
      <c r="AG130" s="991"/>
      <c r="AH130" s="991"/>
      <c r="AI130" s="991"/>
      <c r="AJ130" s="992"/>
      <c r="AK130" s="993">
        <v>1169745</v>
      </c>
      <c r="AL130" s="991"/>
      <c r="AM130" s="991"/>
      <c r="AN130" s="991"/>
      <c r="AO130" s="992"/>
      <c r="AP130" s="1108"/>
      <c r="AQ130" s="1109"/>
      <c r="AR130" s="1109"/>
      <c r="AS130" s="1109"/>
      <c r="AT130" s="1110"/>
      <c r="AU130" s="264"/>
      <c r="AV130" s="264"/>
      <c r="AW130" s="264"/>
      <c r="AX130" s="1099" t="s">
        <v>483</v>
      </c>
      <c r="AY130" s="982"/>
      <c r="AZ130" s="982"/>
      <c r="BA130" s="982"/>
      <c r="BB130" s="982"/>
      <c r="BC130" s="982"/>
      <c r="BD130" s="982"/>
      <c r="BE130" s="983"/>
      <c r="BF130" s="1136">
        <v>13.4</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484</v>
      </c>
      <c r="X131" s="1144"/>
      <c r="Y131" s="1144"/>
      <c r="Z131" s="1145"/>
      <c r="AA131" s="1037">
        <v>6726039</v>
      </c>
      <c r="AB131" s="1016"/>
      <c r="AC131" s="1016"/>
      <c r="AD131" s="1016"/>
      <c r="AE131" s="1017"/>
      <c r="AF131" s="1015">
        <v>6688103</v>
      </c>
      <c r="AG131" s="1016"/>
      <c r="AH131" s="1016"/>
      <c r="AI131" s="1016"/>
      <c r="AJ131" s="1017"/>
      <c r="AK131" s="1015">
        <v>6727421</v>
      </c>
      <c r="AL131" s="1016"/>
      <c r="AM131" s="1016"/>
      <c r="AN131" s="1016"/>
      <c r="AO131" s="1017"/>
      <c r="AP131" s="1146"/>
      <c r="AQ131" s="1147"/>
      <c r="AR131" s="1147"/>
      <c r="AS131" s="1147"/>
      <c r="AT131" s="1148"/>
      <c r="AU131" s="264"/>
      <c r="AV131" s="264"/>
      <c r="AW131" s="264"/>
      <c r="AX131" s="1118" t="s">
        <v>485</v>
      </c>
      <c r="AY131" s="1070"/>
      <c r="AZ131" s="1070"/>
      <c r="BA131" s="1070"/>
      <c r="BB131" s="1070"/>
      <c r="BC131" s="1070"/>
      <c r="BD131" s="1070"/>
      <c r="BE131" s="1071"/>
      <c r="BF131" s="1119">
        <v>137.19999999999999</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486</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487</v>
      </c>
      <c r="W132" s="1129"/>
      <c r="X132" s="1129"/>
      <c r="Y132" s="1129"/>
      <c r="Z132" s="1130"/>
      <c r="AA132" s="1131">
        <v>13.18269192</v>
      </c>
      <c r="AB132" s="1132"/>
      <c r="AC132" s="1132"/>
      <c r="AD132" s="1132"/>
      <c r="AE132" s="1133"/>
      <c r="AF132" s="1134">
        <v>13.668913290000001</v>
      </c>
      <c r="AG132" s="1132"/>
      <c r="AH132" s="1132"/>
      <c r="AI132" s="1132"/>
      <c r="AJ132" s="1133"/>
      <c r="AK132" s="1134">
        <v>13.619439010000001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488</v>
      </c>
      <c r="W133" s="1112"/>
      <c r="X133" s="1112"/>
      <c r="Y133" s="1112"/>
      <c r="Z133" s="1113"/>
      <c r="AA133" s="1114">
        <v>13.8</v>
      </c>
      <c r="AB133" s="1115"/>
      <c r="AC133" s="1115"/>
      <c r="AD133" s="1115"/>
      <c r="AE133" s="1116"/>
      <c r="AF133" s="1114">
        <v>13.5</v>
      </c>
      <c r="AG133" s="1115"/>
      <c r="AH133" s="1115"/>
      <c r="AI133" s="1115"/>
      <c r="AJ133" s="1116"/>
      <c r="AK133" s="1114">
        <v>13.4</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Of9kWq4OImBtb9+aAXvw5gVStFiXpRTg4QOJX9fYJBWfMCNkItP/gtfcTX+TQg3r/+fa+tk4wug6VVNidhQ==" saltValue="0sBWlfzb6ONLZ9o4DT5c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lNsV3DHFKg8S2qDAJB+gZMwHw3SJuALKGzZh9BW7PyWVD4tP83yYYWyK6Hr+qR0Q6zqFWX9dGZJ0HXB2nZpCw==" saltValue="Zy9IdLTvgEL2d67ZK74S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6h02kOfSMIkdxd1Szxu2NIMqVywwU1IqfG20Gs09UTYFWJPar2P8OPJBJuOtwU7gXFcFHmZX860BqLArR54Pw==" saltValue="91NcHXFJJ+69Gkstf6mX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497</v>
      </c>
      <c r="AL9" s="1155"/>
      <c r="AM9" s="1155"/>
      <c r="AN9" s="1156"/>
      <c r="AO9" s="292">
        <v>2382756</v>
      </c>
      <c r="AP9" s="292">
        <v>69069</v>
      </c>
      <c r="AQ9" s="293">
        <v>84559</v>
      </c>
      <c r="AR9" s="294">
        <v>-18.3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498</v>
      </c>
      <c r="AL10" s="1155"/>
      <c r="AM10" s="1155"/>
      <c r="AN10" s="1156"/>
      <c r="AO10" s="295">
        <v>159398</v>
      </c>
      <c r="AP10" s="295">
        <v>4620</v>
      </c>
      <c r="AQ10" s="296">
        <v>6564</v>
      </c>
      <c r="AR10" s="297">
        <v>-29.6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499</v>
      </c>
      <c r="AL11" s="1155"/>
      <c r="AM11" s="1155"/>
      <c r="AN11" s="1156"/>
      <c r="AO11" s="295">
        <v>327603</v>
      </c>
      <c r="AP11" s="295">
        <v>9496</v>
      </c>
      <c r="AQ11" s="296">
        <v>9731</v>
      </c>
      <c r="AR11" s="297">
        <v>-2.4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500</v>
      </c>
      <c r="AL12" s="1155"/>
      <c r="AM12" s="1155"/>
      <c r="AN12" s="1156"/>
      <c r="AO12" s="295" t="s">
        <v>501</v>
      </c>
      <c r="AP12" s="295" t="s">
        <v>501</v>
      </c>
      <c r="AQ12" s="296">
        <v>1056</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502</v>
      </c>
      <c r="AL13" s="1155"/>
      <c r="AM13" s="1155"/>
      <c r="AN13" s="1156"/>
      <c r="AO13" s="295" t="s">
        <v>501</v>
      </c>
      <c r="AP13" s="295" t="s">
        <v>501</v>
      </c>
      <c r="AQ13" s="296" t="s">
        <v>501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503</v>
      </c>
      <c r="AL14" s="1155"/>
      <c r="AM14" s="1155"/>
      <c r="AN14" s="1156"/>
      <c r="AO14" s="295">
        <v>75549</v>
      </c>
      <c r="AP14" s="295">
        <v>2190</v>
      </c>
      <c r="AQ14" s="296">
        <v>3766</v>
      </c>
      <c r="AR14" s="297">
        <v>-41.8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504</v>
      </c>
      <c r="AL15" s="1155"/>
      <c r="AM15" s="1155"/>
      <c r="AN15" s="1156"/>
      <c r="AO15" s="295">
        <v>22839</v>
      </c>
      <c r="AP15" s="295">
        <v>662</v>
      </c>
      <c r="AQ15" s="296">
        <v>1689</v>
      </c>
      <c r="AR15" s="297">
        <v>-60.8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505</v>
      </c>
      <c r="AL16" s="1158"/>
      <c r="AM16" s="1158"/>
      <c r="AN16" s="1159"/>
      <c r="AO16" s="295">
        <v>-237943</v>
      </c>
      <c r="AP16" s="295">
        <v>-6897</v>
      </c>
      <c r="AQ16" s="296">
        <v>-7440</v>
      </c>
      <c r="AR16" s="297">
        <v>-7.3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186</v>
      </c>
      <c r="AL17" s="1158"/>
      <c r="AM17" s="1158"/>
      <c r="AN17" s="1159"/>
      <c r="AO17" s="295">
        <v>2730202</v>
      </c>
      <c r="AP17" s="295">
        <v>79141</v>
      </c>
      <c r="AQ17" s="296">
        <v>99925</v>
      </c>
      <c r="AR17" s="297">
        <v>-20.8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510</v>
      </c>
      <c r="AL21" s="1150"/>
      <c r="AM21" s="1150"/>
      <c r="AN21" s="1151"/>
      <c r="AO21" s="307">
        <v>6.46</v>
      </c>
      <c r="AP21" s="308">
        <v>9.35</v>
      </c>
      <c r="AQ21" s="309">
        <v>-2.89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511</v>
      </c>
      <c r="AL22" s="1150"/>
      <c r="AM22" s="1150"/>
      <c r="AN22" s="1151"/>
      <c r="AO22" s="312">
        <v>96.3</v>
      </c>
      <c r="AP22" s="313">
        <v>97.3</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516</v>
      </c>
      <c r="AL32" s="1166"/>
      <c r="AM32" s="1166"/>
      <c r="AN32" s="1167"/>
      <c r="AO32" s="322">
        <v>1449109</v>
      </c>
      <c r="AP32" s="322">
        <v>42006</v>
      </c>
      <c r="AQ32" s="323">
        <v>59906</v>
      </c>
      <c r="AR32" s="324">
        <v>-29.9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517</v>
      </c>
      <c r="AL33" s="1166"/>
      <c r="AM33" s="1166"/>
      <c r="AN33" s="1167"/>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518</v>
      </c>
      <c r="AL34" s="1166"/>
      <c r="AM34" s="1166"/>
      <c r="AN34" s="1167"/>
      <c r="AO34" s="322" t="s">
        <v>501</v>
      </c>
      <c r="AP34" s="322" t="s">
        <v>501</v>
      </c>
      <c r="AQ34" s="323">
        <v>8</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519</v>
      </c>
      <c r="AL35" s="1166"/>
      <c r="AM35" s="1166"/>
      <c r="AN35" s="1167"/>
      <c r="AO35" s="322">
        <v>635088</v>
      </c>
      <c r="AP35" s="322">
        <v>18409</v>
      </c>
      <c r="AQ35" s="323">
        <v>16952</v>
      </c>
      <c r="AR35" s="324">
        <v>8.6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520</v>
      </c>
      <c r="AL36" s="1166"/>
      <c r="AM36" s="1166"/>
      <c r="AN36" s="1167"/>
      <c r="AO36" s="322">
        <v>98439</v>
      </c>
      <c r="AP36" s="322">
        <v>2853</v>
      </c>
      <c r="AQ36" s="323">
        <v>2747</v>
      </c>
      <c r="AR36" s="324">
        <v>3.9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521</v>
      </c>
      <c r="AL37" s="1166"/>
      <c r="AM37" s="1166"/>
      <c r="AN37" s="1167"/>
      <c r="AO37" s="322">
        <v>4045</v>
      </c>
      <c r="AP37" s="322">
        <v>117</v>
      </c>
      <c r="AQ37" s="323">
        <v>414</v>
      </c>
      <c r="AR37" s="324">
        <v>-71.7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522</v>
      </c>
      <c r="AL38" s="1169"/>
      <c r="AM38" s="1169"/>
      <c r="AN38" s="1170"/>
      <c r="AO38" s="325">
        <v>480</v>
      </c>
      <c r="AP38" s="325">
        <v>14</v>
      </c>
      <c r="AQ38" s="326">
        <v>2</v>
      </c>
      <c r="AR38" s="314">
        <v>600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523</v>
      </c>
      <c r="AL39" s="1169"/>
      <c r="AM39" s="1169"/>
      <c r="AN39" s="1170"/>
      <c r="AO39" s="322">
        <v>-101179</v>
      </c>
      <c r="AP39" s="322">
        <v>-2933</v>
      </c>
      <c r="AQ39" s="323">
        <v>-5842</v>
      </c>
      <c r="AR39" s="324">
        <v>-49.8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524</v>
      </c>
      <c r="AL40" s="1166"/>
      <c r="AM40" s="1166"/>
      <c r="AN40" s="1167"/>
      <c r="AO40" s="322">
        <v>-1169745</v>
      </c>
      <c r="AP40" s="322">
        <v>-33908</v>
      </c>
      <c r="AQ40" s="323">
        <v>-51758</v>
      </c>
      <c r="AR40" s="324">
        <v>-34.5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300</v>
      </c>
      <c r="AL41" s="1172"/>
      <c r="AM41" s="1172"/>
      <c r="AN41" s="1173"/>
      <c r="AO41" s="322">
        <v>916237</v>
      </c>
      <c r="AP41" s="322">
        <v>26559</v>
      </c>
      <c r="AQ41" s="323">
        <v>22430</v>
      </c>
      <c r="AR41" s="324">
        <v>18.399999999999999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492</v>
      </c>
      <c r="AN49" s="1162" t="s">
        <v>528</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2810021</v>
      </c>
      <c r="AN51" s="344">
        <v>78243</v>
      </c>
      <c r="AO51" s="345">
        <v>73.7</v>
      </c>
      <c r="AP51" s="346">
        <v>90961</v>
      </c>
      <c r="AQ51" s="347">
        <v>20.100000000000001</v>
      </c>
      <c r="AR51" s="348">
        <v>53.6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1087035</v>
      </c>
      <c r="AN52" s="352">
        <v>30268</v>
      </c>
      <c r="AO52" s="353">
        <v>38.1</v>
      </c>
      <c r="AP52" s="354">
        <v>37720</v>
      </c>
      <c r="AQ52" s="355">
        <v>7.1</v>
      </c>
      <c r="AR52" s="356">
        <v>31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3861428</v>
      </c>
      <c r="AN53" s="344">
        <v>108166</v>
      </c>
      <c r="AO53" s="345">
        <v>38.200000000000003</v>
      </c>
      <c r="AP53" s="346">
        <v>106614</v>
      </c>
      <c r="AQ53" s="347">
        <v>17.2</v>
      </c>
      <c r="AR53" s="348">
        <v>21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2634073</v>
      </c>
      <c r="AN54" s="352">
        <v>73786</v>
      </c>
      <c r="AO54" s="353">
        <v>143.80000000000001</v>
      </c>
      <c r="AP54" s="354">
        <v>45545</v>
      </c>
      <c r="AQ54" s="355">
        <v>20.7</v>
      </c>
      <c r="AR54" s="356">
        <v>123.1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1615334</v>
      </c>
      <c r="AN55" s="344">
        <v>45820</v>
      </c>
      <c r="AO55" s="345">
        <v>-57.6</v>
      </c>
      <c r="AP55" s="346">
        <v>63727</v>
      </c>
      <c r="AQ55" s="347">
        <v>-40.200000000000003</v>
      </c>
      <c r="AR55" s="348">
        <v>-17.399999999999999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898729</v>
      </c>
      <c r="AN56" s="352">
        <v>25493</v>
      </c>
      <c r="AO56" s="353">
        <v>-65.5</v>
      </c>
      <c r="AP56" s="354">
        <v>34577</v>
      </c>
      <c r="AQ56" s="355">
        <v>-24.1</v>
      </c>
      <c r="AR56" s="356">
        <v>-41.4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1642687</v>
      </c>
      <c r="AN57" s="344">
        <v>47186</v>
      </c>
      <c r="AO57" s="345">
        <v>3</v>
      </c>
      <c r="AP57" s="346">
        <v>66954</v>
      </c>
      <c r="AQ57" s="347">
        <v>5.0999999999999996</v>
      </c>
      <c r="AR57" s="348">
        <v>-2.1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672508</v>
      </c>
      <c r="AN58" s="352">
        <v>19318</v>
      </c>
      <c r="AO58" s="353">
        <v>-24.2</v>
      </c>
      <c r="AP58" s="354">
        <v>37305</v>
      </c>
      <c r="AQ58" s="355">
        <v>7.9</v>
      </c>
      <c r="AR58" s="356">
        <v>-32.1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1979331</v>
      </c>
      <c r="AN59" s="344">
        <v>57375</v>
      </c>
      <c r="AO59" s="345">
        <v>21.6</v>
      </c>
      <c r="AP59" s="346">
        <v>72656</v>
      </c>
      <c r="AQ59" s="347">
        <v>8.5</v>
      </c>
      <c r="AR59" s="348">
        <v>13.1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763503</v>
      </c>
      <c r="AN60" s="352">
        <v>22132</v>
      </c>
      <c r="AO60" s="353">
        <v>14.6</v>
      </c>
      <c r="AP60" s="354">
        <v>36448</v>
      </c>
      <c r="AQ60" s="355">
        <v>-2.2999999999999998</v>
      </c>
      <c r="AR60" s="356">
        <v>16.899999999999999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2381760</v>
      </c>
      <c r="AN61" s="359">
        <v>67358</v>
      </c>
      <c r="AO61" s="360">
        <v>15.8</v>
      </c>
      <c r="AP61" s="361">
        <v>80182</v>
      </c>
      <c r="AQ61" s="362">
        <v>2.1</v>
      </c>
      <c r="AR61" s="348">
        <v>13.7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1211170</v>
      </c>
      <c r="AN62" s="352">
        <v>34199</v>
      </c>
      <c r="AO62" s="353">
        <v>21.4</v>
      </c>
      <c r="AP62" s="354">
        <v>38319</v>
      </c>
      <c r="AQ62" s="355">
        <v>1.9</v>
      </c>
      <c r="AR62" s="356">
        <v>19.5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LpG6ExvjheH2iEKQbpR8LCeo3nwOxDcGUfGmlxhNQuJhnvXNcHWeexpctlwncE5hXnjRuRUtQt24S7aQsPQPA==" saltValue="cTdUTzA+hKX7pushZbdd7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election activeCell="AG86" sqref="AG8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p/aa/+4YoGA1+q4nycMaKNLcOOG6i+qzEt0xVWyaE2APtUzpRxQepH22D6Os+YxtsbXvhaIyPOZudUYnB8QqQ==" saltValue="aSlqUI2aJSCte4Cz27EM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DDITb6fUswoPHv8oMV0yn+aqvpfg5xu4lH1bin9VJ2wz1pivZXumvhzA0GekWR4h1tDzJXEPQ2XvtByxY7Q7w==" saltValue="gmfux1rPPP+ASpls/xkh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74" t="s">
        <v>3</v>
      </c>
      <c r="D47" s="1174"/>
      <c r="E47" s="1175"/>
      <c r="F47" s="11">
        <v>31.98</v>
      </c>
      <c r="G47" s="12">
        <v>32.5</v>
      </c>
      <c r="H47" s="12">
        <v>32.479999999999997</v>
      </c>
      <c r="I47" s="12">
        <v>32.79</v>
      </c>
      <c r="J47" s="13">
        <v>32.69</v>
      </c>
    </row>
    <row r="48" spans="2:10" ht="57.75" customHeight="1" x14ac:dyDescent="0.15">
      <c r="B48" s="14"/>
      <c r="C48" s="1176" t="s">
        <v>4</v>
      </c>
      <c r="D48" s="1176"/>
      <c r="E48" s="1177"/>
      <c r="F48" s="15">
        <v>2.06</v>
      </c>
      <c r="G48" s="16">
        <v>2.85</v>
      </c>
      <c r="H48" s="16">
        <v>2.21</v>
      </c>
      <c r="I48" s="16">
        <v>2.25</v>
      </c>
      <c r="J48" s="17">
        <v>1.28</v>
      </c>
    </row>
    <row r="49" spans="2:10" ht="57.75" customHeight="1" thickBot="1" x14ac:dyDescent="0.2">
      <c r="B49" s="18"/>
      <c r="C49" s="1178" t="s">
        <v>5</v>
      </c>
      <c r="D49" s="1178"/>
      <c r="E49" s="1179"/>
      <c r="F49" s="19" t="s">
        <v>549</v>
      </c>
      <c r="G49" s="20">
        <v>0.75</v>
      </c>
      <c r="H49" s="20" t="s">
        <v>550</v>
      </c>
      <c r="I49" s="20">
        <v>0.02</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nkUEvk0xkFCxs7EN6SVdbI7uWDOFU6afKKTbxx1ONt6hK77ovOAaInX+iUSNEEFzeKOu+ScTWpHfJNDvClYWQ==" saltValue="dZxZv1lLvEZ9w5zOyHaz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2019-03-19T07:53:52Z</cp:lastPrinted>
  <dcterms:created xsi:type="dcterms:W3CDTF">2019-02-14T04:06:56Z</dcterms:created>
  <dcterms:modified xsi:type="dcterms:W3CDTF">2019-03-22T13:18:54Z</dcterms:modified>
  <cp:category/>
</cp:coreProperties>
</file>